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6" activeTab="2"/>
  </bookViews>
  <sheets>
    <sheet name="1_moyens" sheetId="1" r:id="rId1"/>
    <sheet name="2_accroissement" sheetId="2" r:id="rId2"/>
    <sheet name="3_traitement_4_conservation" sheetId="3" r:id="rId3"/>
    <sheet name="5_occupation_espace" sheetId="4" r:id="rId4"/>
    <sheet name="6_numerisation" sheetId="5" r:id="rId5"/>
    <sheet name="7_mise_en_ligne" sheetId="6" r:id="rId6"/>
    <sheet name="8_communication" sheetId="7" r:id="rId7"/>
    <sheet name="9_internet_10_action_scientifique_culturelle" sheetId="8" r:id="rId8"/>
    <sheet name="11_contrôle_scientifique_technique" sheetId="9" r:id="rId9"/>
  </sheets>
  <definedNames>
    <definedName name="_xlnm.Print_Area" localSheetId="0">'1_moyens'!$B$1:$L$106</definedName>
    <definedName name="_xlnm.Print_Titles" localSheetId="0">'1_moyens'!$1:$2</definedName>
    <definedName name="_xlnm.Print_Area" localSheetId="8">'11_contrôle_scientifique_technique'!$B$1:$V$103</definedName>
    <definedName name="_xlnm.Print_Titles" localSheetId="8">'11_contrôle_scientifique_technique'!$1:$2</definedName>
    <definedName name="_xlnm.Print_Area" localSheetId="1">'2_accroissement'!$B$1:$M$106</definedName>
    <definedName name="_xlnm.Print_Titles" localSheetId="1">'2_accroissement'!$1:$2</definedName>
    <definedName name="_xlnm.Print_Area" localSheetId="2">'3_traitement_4_conservation'!$B$1:$M$109</definedName>
    <definedName name="_xlnm.Print_Titles" localSheetId="2">'3_traitement_4_conservation'!$1:$2</definedName>
    <definedName name="_xlnm.Print_Area" localSheetId="3">'5_occupation_espace'!$B$1:$G$106</definedName>
    <definedName name="_xlnm.Print_Titles" localSheetId="3">'5_occupation_espace'!$1:$2</definedName>
    <definedName name="_xlnm.Print_Area" localSheetId="4">'6_numerisation'!$B$1:$I$106</definedName>
    <definedName name="_xlnm.Print_Titles" localSheetId="4">'6_numerisation'!$1:$2</definedName>
    <definedName name="_xlnm.Print_Area" localSheetId="5">'7_mise_en_ligne'!$B$1:$O$106</definedName>
    <definedName name="_xlnm.Print_Titles" localSheetId="5">'7_mise_en_ligne'!$1:$2</definedName>
    <definedName name="_xlnm.Print_Area" localSheetId="6">'8_communication'!$B$1:$Q$106</definedName>
    <definedName name="_xlnm.Print_Titles" localSheetId="6">'8_communication'!$1:$2</definedName>
    <definedName name="_xlnm.Print_Area" localSheetId="7">'9_internet_10_action_scientifique_culturelle'!$B$1:$N$106</definedName>
    <definedName name="_xlnm.Print_Titles" localSheetId="7">'9_internet_10_action_scientifique_culturelle'!$1:$2</definedName>
    <definedName name="Excel_BuiltIn_Print_Area_10_1">NA()</definedName>
    <definedName name="Excel_BuiltIn_Print_Area_10_1_1">"$#REF !.$A$1:$F$2"</definedName>
    <definedName name="Excel_BuiltIn_Print_Area_12_1">"$#REF !.$A$1:$E$1"</definedName>
    <definedName name="Excel_BuiltIn_Print_Area_12_1_1">NA()</definedName>
    <definedName name="Excel_BuiltIn_Print_Area_13_1">NA()</definedName>
    <definedName name="Excel_BuiltIn_Print_Area_13_1_1">NA()</definedName>
    <definedName name="Excel_BuiltIn_Print_Area_14_1_1">NA()</definedName>
    <definedName name="Excel_BuiltIn_Print_Area_16_1">"$#REF !.$A$1:$F$2"</definedName>
    <definedName name="Excel_BuiltIn_Print_Area_19">"$#REF !.$A$1:$E$2"</definedName>
    <definedName name="Excel_BuiltIn_Print_Area_1_1">"$#REF !.$A$1:$E$2"</definedName>
    <definedName name="Excel_BuiltIn_Print_Area_1_1_1">'1_moyens'!$A$1:$E$105</definedName>
    <definedName name="Excel_BuiltIn_Print_Area_21">"$#REF !.$A$1:$E$1"</definedName>
    <definedName name="Excel_BuiltIn_Print_Area_23">"$#REF !.$A$1:$F$2"</definedName>
    <definedName name="Excel_BuiltIn_Print_Area_3_1">NA()</definedName>
    <definedName name="Excel_BuiltIn_Print_Area_3_1_1">NA()</definedName>
    <definedName name="Excel_BuiltIn_Print_Area_4_1">NA()</definedName>
    <definedName name="Excel_BuiltIn_Print_Area_5_1">NA()</definedName>
    <definedName name="Excel_BuiltIn_Print_Area_5_1_1">NA()</definedName>
    <definedName name="Excel_BuiltIn_Print_Area_5_1_1_1">NA()</definedName>
    <definedName name="Excel_BuiltIn_Print_Area_5_1_1_1_1">NA()</definedName>
    <definedName name="Excel_BuiltIn_Print_Area_6_1">NA()</definedName>
    <definedName name="Excel_BuiltIn_Print_Area_7_1">"$#REF !.$A$1:$C$2"</definedName>
    <definedName name="Excel_BuiltIn_Print_Area_8_1">NA()</definedName>
    <definedName name="Excel_BuiltIn_Print_Area_8_1_1">"$#REF !.$A$1:$G$2"</definedName>
    <definedName name="Excel_BuiltIn_Print_Area_8_1_1_1">NA()</definedName>
    <definedName name="Excel_BuiltIn_Print_Area_9_1">NA()</definedName>
    <definedName name="Excel_BuiltIn_Print_Titles_1_1">'1_moyens'!$A$1:$FL$2</definedName>
    <definedName name="Excel_BuiltIn_Print_Titles_8_1">NA()</definedName>
    <definedName name="sPath">NA()</definedName>
  </definedNames>
  <calcPr fullCalcOnLoad="1"/>
</workbook>
</file>

<file path=xl/sharedStrings.xml><?xml version="1.0" encoding="utf-8"?>
<sst xmlns="http://schemas.openxmlformats.org/spreadsheetml/2006/main" count="3102" uniqueCount="432">
  <si>
    <t>Région</t>
  </si>
  <si>
    <t>Département</t>
  </si>
  <si>
    <t>Population</t>
  </si>
  <si>
    <t>1- PERSONNEL ET BUDGET</t>
  </si>
  <si>
    <t>Agents État</t>
  </si>
  <si>
    <t>ETP État</t>
  </si>
  <si>
    <t xml:space="preserve"> Agents territoriaux</t>
  </si>
  <si>
    <t>ETP territoriaux</t>
  </si>
  <si>
    <t>Crédits fonctionnement gérés par le service</t>
  </si>
  <si>
    <t>Crédits fonctionnement gérés par la collectivité</t>
  </si>
  <si>
    <t>Crédits investissement gérés par le service</t>
  </si>
  <si>
    <t>Crédits investissement gérés par la collectivité</t>
  </si>
  <si>
    <t xml:space="preserve">Rhône-Alpes </t>
  </si>
  <si>
    <t>Ain</t>
  </si>
  <si>
    <t xml:space="preserve">Picardie </t>
  </si>
  <si>
    <t>Aisne</t>
  </si>
  <si>
    <t xml:space="preserve">Auvergne </t>
  </si>
  <si>
    <t>Allier</t>
  </si>
  <si>
    <t>P.A.C.A.</t>
  </si>
  <si>
    <t>Alpes-de-Haute-Provence</t>
  </si>
  <si>
    <t>Hautes-Alpes</t>
  </si>
  <si>
    <t>Alpes-Maritimes</t>
  </si>
  <si>
    <t>n.c.</t>
  </si>
  <si>
    <t>Rhône-Alpes</t>
  </si>
  <si>
    <t>Ardèche</t>
  </si>
  <si>
    <t>Champagne-Ardenne</t>
  </si>
  <si>
    <t>Ardennes</t>
  </si>
  <si>
    <t>Midi-Pyrénées</t>
  </si>
  <si>
    <t>Ariège</t>
  </si>
  <si>
    <t>Aube</t>
  </si>
  <si>
    <t>Languedoc-Roussilllon</t>
  </si>
  <si>
    <t>Aude</t>
  </si>
  <si>
    <t>Aveyron</t>
  </si>
  <si>
    <t>Bouches-du-Rhône</t>
  </si>
  <si>
    <t>Basse-Normandie</t>
  </si>
  <si>
    <t>Calvados</t>
  </si>
  <si>
    <t>Cantal</t>
  </si>
  <si>
    <t xml:space="preserve">Poitou-Charentes </t>
  </si>
  <si>
    <t>Charente</t>
  </si>
  <si>
    <t>Charente-Maritime</t>
  </si>
  <si>
    <t>Centre</t>
  </si>
  <si>
    <t>Cher</t>
  </si>
  <si>
    <t xml:space="preserve">Limousin </t>
  </si>
  <si>
    <t>Corrèze</t>
  </si>
  <si>
    <t>Corse</t>
  </si>
  <si>
    <t>2A</t>
  </si>
  <si>
    <t>Corse-du-Sud</t>
  </si>
  <si>
    <t>2B</t>
  </si>
  <si>
    <t>Haute-Corse</t>
  </si>
  <si>
    <t xml:space="preserve">Bourgogne </t>
  </si>
  <si>
    <t>Côte-d'Or</t>
  </si>
  <si>
    <t>Bretagne</t>
  </si>
  <si>
    <t>Côtes d'Armor</t>
  </si>
  <si>
    <t>Creuse</t>
  </si>
  <si>
    <t>Aquitaine</t>
  </si>
  <si>
    <t>Dordogne</t>
  </si>
  <si>
    <t>Franche-Comté</t>
  </si>
  <si>
    <t>Doubs</t>
  </si>
  <si>
    <t>Drôme</t>
  </si>
  <si>
    <t xml:space="preserve">Haute-Normandie </t>
  </si>
  <si>
    <t>Eure</t>
  </si>
  <si>
    <t>Eure-et-Loir</t>
  </si>
  <si>
    <t>Finistère</t>
  </si>
  <si>
    <t>Languedoc-Roussillon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</si>
  <si>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</si>
  <si>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</si>
  <si>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</si>
  <si>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</si>
  <si>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</si>
  <si>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</si>
  <si>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</si>
  <si>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</si>
  <si>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</si>
  <si>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</si>
  <si>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</si>
  <si>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</si>
  <si>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</si>
  <si>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</si>
  <si>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Pays-de-la-Loire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</si>
  <si>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</si>
  <si>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</si>
  <si>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</si>
  <si>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</si>
  <si>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</si>
  <si>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</si>
  <si>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</si>
  <si>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</si>
  <si>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</si>
  <si>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</si>
  <si>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Lorraine</t>
  </si>
  <si>
    <t>Meurthe-et-Moselle</t>
  </si>
  <si>
    <t>Meuse</t>
  </si>
  <si>
    <t>Morbihan</t>
  </si>
  <si>
    <t xml:space="preserve">Lorraine </t>
  </si>
  <si>
    <t>Moselle</t>
  </si>
  <si>
    <t>Nièvre</t>
  </si>
  <si>
    <t>Nord-Pas-de-Calais</t>
  </si>
  <si>
    <t>Nord</t>
  </si>
  <si>
    <t>Picardie</t>
  </si>
  <si>
    <t>Oise</t>
  </si>
  <si>
    <t>Orne</t>
  </si>
  <si>
    <t>Auvergne</t>
  </si>
  <si>
    <t>Puy-de-Dôme</t>
  </si>
  <si>
    <t>Pyrénées-Atlantiques</t>
  </si>
  <si>
    <t xml:space="preserve">Pyrénées-Orientales </t>
  </si>
  <si>
    <t>Alsace</t>
  </si>
  <si>
    <t>Bas-Rhin</t>
  </si>
  <si>
    <t>Haut-Rhin</t>
  </si>
  <si>
    <t>Rhône</t>
  </si>
  <si>
    <t>Haute-Saône</t>
  </si>
  <si>
    <t>Bourgogne</t>
  </si>
  <si>
    <t>Saône-et-Loire</t>
  </si>
  <si>
    <t>Sarthe</t>
  </si>
  <si>
    <t>Savoie</t>
  </si>
  <si>
    <t>Haute-Savoie</t>
  </si>
  <si>
    <t>Île-de-France</t>
  </si>
  <si>
    <t>Paris</t>
  </si>
  <si>
    <t>Seine-Maritime</t>
  </si>
  <si>
    <t>Seine-et-Marne</t>
  </si>
  <si>
    <t>Yvelines</t>
  </si>
  <si>
    <t>Poitou-Charentes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</si>
  <si>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</si>
  <si>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</si>
  <si>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</si>
  <si>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</si>
  <si>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</si>
  <si>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</si>
  <si>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</si>
  <si>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</si>
  <si>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</si>
  <si>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</si>
  <si>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</si>
  <si>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Territoire-de-Belfort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</si>
  <si>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</si>
  <si>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</si>
  <si>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</si>
  <si>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</si>
  <si>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</si>
  <si>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</si>
  <si>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</si>
  <si>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</si>
  <si>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La Réunion</t>
  </si>
  <si>
    <t>Mayotte</t>
  </si>
  <si>
    <t>Nouvelle-Calédonie</t>
  </si>
  <si>
    <t>Polynésie française</t>
  </si>
  <si>
    <t>TOTAL</t>
  </si>
  <si>
    <t>moyenne</t>
  </si>
  <si>
    <t>minimum</t>
  </si>
  <si>
    <t>maximum</t>
  </si>
  <si>
    <t xml:space="preserve">2- ACCROISSEMENT DES FONDS </t>
  </si>
  <si>
    <t>Tableaux de gestion réalisés dans l'année</t>
  </si>
  <si>
    <t>Tableaux de gestion actualisés dans l'année</t>
  </si>
  <si>
    <t>Accroisse-ment total des fonds (en ml)</t>
  </si>
  <si>
    <t>Accroisse-ment net (en ml)</t>
  </si>
  <si>
    <t>Accroisse-ment net (en Go)</t>
  </si>
  <si>
    <t>Accroisse-ment net (en unités)</t>
  </si>
  <si>
    <t>Accroisse-ment des fonds privés (en ml)</t>
  </si>
  <si>
    <t>Accroisse-ment des fonds privés (en unités)</t>
  </si>
  <si>
    <t>Accroisse-ment de la bibliothèque (en ml)</t>
  </si>
  <si>
    <t>Actions relatives à l'archivage électronique</t>
  </si>
  <si>
    <t>Oui</t>
  </si>
  <si>
    <t>Alpes-de-Haute-Prov.</t>
  </si>
  <si>
    <t>Non</t>
  </si>
  <si>
    <t>oui</t>
  </si>
  <si>
    <t>61 unités</t>
  </si>
  <si>
    <t>1170 unités</t>
  </si>
  <si>
    <t>18,72 Go</t>
  </si>
  <si>
    <t>-</t>
  </si>
  <si>
    <t>3- Traitement</t>
  </si>
  <si>
    <t>4 – Conservation et restauration</t>
  </si>
  <si>
    <t>Fonds munis d’un instrument de recherche dans l’année (en ml)</t>
  </si>
  <si>
    <t>Total des fonds munis d’un instrument de recherche (en ml)</t>
  </si>
  <si>
    <t>% des fonds bien conditionnés</t>
  </si>
  <si>
    <t>Surface totale du bâtiment (en m²)</t>
  </si>
  <si>
    <t xml:space="preserve"> Magasins (surface en m²)</t>
  </si>
  <si>
    <t>% des magasins aux normes</t>
  </si>
  <si>
    <t>Microfilms réalisés dans l'année</t>
  </si>
  <si>
    <t>Atelier de restauration</t>
  </si>
  <si>
    <t>Restauration en interne (en nombre d’unités)</t>
  </si>
  <si>
    <t>Budget attribué à la restauration (externalisée)</t>
  </si>
  <si>
    <t>/</t>
  </si>
  <si>
    <t>60 %</t>
  </si>
  <si>
    <t>15  700</t>
  </si>
  <si>
    <t>5- Occupation de l'espace</t>
  </si>
  <si>
    <t>Métrage équipé (en ml)</t>
  </si>
  <si>
    <t>Métrage occupé (en ml)</t>
  </si>
  <si>
    <t>% occupation de l'espace</t>
  </si>
  <si>
    <t>Métrage linéaire disponible au 31-02 (en ml)</t>
  </si>
  <si>
    <t>6- Numérisation</t>
  </si>
  <si>
    <t>Pages numérisées (accroissement annuel)</t>
  </si>
  <si>
    <t>Pages numérisées depuis le début des opérations de numérisation</t>
  </si>
  <si>
    <t>dont état civil</t>
  </si>
  <si>
    <t xml:space="preserve">Images numérisées (accroissement annuel) </t>
  </si>
  <si>
    <t>Images numérisées depuis le début des opérations de numérisation</t>
  </si>
  <si>
    <t>dont cadastre et plans</t>
  </si>
  <si>
    <t>7- Mise en ligne</t>
  </si>
  <si>
    <t>Adresse du site internet du service/de la page archives</t>
  </si>
  <si>
    <t>Date de mise en service</t>
  </si>
  <si>
    <t>Pages mises en ligne (chiffre cumulé)</t>
  </si>
  <si>
    <t>% pages mises en ligne</t>
  </si>
  <si>
    <t>Images mises en ligne (chiffre cumulé)</t>
  </si>
  <si>
    <t>% images mises en ligne</t>
  </si>
  <si>
    <t>Pages disponibles en local</t>
  </si>
  <si>
    <t>% pages en local</t>
  </si>
  <si>
    <t>images disponibles en local</t>
  </si>
  <si>
    <t>% images en local</t>
  </si>
  <si>
    <t>archives-numerisees.ain.fr</t>
  </si>
  <si>
    <t>archives.aisne.fr/</t>
  </si>
  <si>
    <t>archives.allier.fr</t>
  </si>
  <si>
    <t>archives04.fr</t>
  </si>
  <si>
    <t>archives05.fr</t>
  </si>
  <si>
    <t>www.cg06.fr/fr/decouvrir-les-am/decouverte-du-patrimoine/les-archives-departementales/outils-recherche/outils-de-recherche-et-archives-numerisees/</t>
  </si>
  <si>
    <t>www.ardeche.fr/Culture/archives-departementales1861</t>
  </si>
  <si>
    <t xml:space="preserve">archives.cg08.fr </t>
  </si>
  <si>
    <t>www.archives-aube.fr</t>
  </si>
  <si>
    <t>www.aude.fr</t>
  </si>
  <si>
    <t>www.cg12.fr/site/haut/menu_principal/missions/culture_et_loisirs/archives_departementales</t>
  </si>
  <si>
    <t>www.archives13.fr</t>
  </si>
  <si>
    <t xml:space="preserve">www.calvados.fr </t>
  </si>
  <si>
    <t>archives.cantal.fr</t>
  </si>
  <si>
    <t>www.cg16.fr</t>
  </si>
  <si>
    <t>charente-maritime.fr/CG17/jcms/c_6659/les-archives-departementales</t>
  </si>
  <si>
    <t>www.archives18.fr</t>
  </si>
  <si>
    <t>www.archives.cg19.fr</t>
  </si>
  <si>
    <t>www1.arkhenum.fr/ad_corsedusud_matricules/</t>
  </si>
  <si>
    <t>www.cg2b.fr</t>
  </si>
  <si>
    <t>www.archives.cotedor.fr</t>
  </si>
  <si>
    <t>http://archives.cotesdarmor.fr</t>
  </si>
  <si>
    <t>archives.creuse.fr</t>
  </si>
  <si>
    <t>archives.cg24.fr</t>
  </si>
  <si>
    <t>archives.doubs.fr</t>
  </si>
  <si>
    <t>archives.ladrome.fr</t>
  </si>
  <si>
    <t>archives.cg27.fr/pleade</t>
  </si>
  <si>
    <t>www.archives28.fr</t>
  </si>
  <si>
    <t>archives-finistere.fr</t>
  </si>
  <si>
    <t>www.archives.cg31.fr</t>
  </si>
  <si>
    <t>www.archives32.fr</t>
  </si>
  <si>
    <t>archives.gironde.fr</t>
  </si>
  <si>
    <t>www.pierresvives.herault.fr</t>
  </si>
  <si>
    <t>2008 ; 2012</t>
  </si>
  <si>
    <t>www.archives35.fr</t>
  </si>
  <si>
    <t>indre.fr</t>
  </si>
  <si>
    <t>archives.cg37.fr</t>
  </si>
  <si>
    <t>www.archives-isere.fr</t>
  </si>
  <si>
    <t>www.archives39.fr</t>
  </si>
  <si>
    <t>http://www.archives.landes.org</t>
  </si>
  <si>
    <t>2007 ; 2012</t>
  </si>
  <si>
    <t>www.culture41.fr/Archives-departementales</t>
  </si>
  <si>
    <t>www.loire.fr/jcms/c_825883/les-archives-en-ligne</t>
  </si>
  <si>
    <t>www.archives43.fr</t>
  </si>
  <si>
    <t>www.loire-atlantique.fr/jcms/cg_31241/fonds-d-archives-numerises</t>
  </si>
  <si>
    <t>www.archives-loiret.com</t>
  </si>
  <si>
    <t>archives.lot.fr</t>
  </si>
  <si>
    <t>www.cg47.org/archives</t>
  </si>
  <si>
    <t>archives.lozere.fr</t>
  </si>
  <si>
    <t>www.archives49.fr</t>
  </si>
  <si>
    <t>archives.manche.fr</t>
  </si>
  <si>
    <t>archives.marne.fr</t>
  </si>
  <si>
    <t>www.archives.haute-marne.fr</t>
  </si>
  <si>
    <t>www.archives.lamayenne.fr</t>
  </si>
  <si>
    <t>www.archives.cg54.fr</t>
  </si>
  <si>
    <t>archives.meuse.fr</t>
  </si>
  <si>
    <t>www.archives.morbihan.fr</t>
  </si>
  <si>
    <t>www.archives57.com</t>
  </si>
  <si>
    <t>archives.cg58.fr</t>
  </si>
  <si>
    <t>www.archivesdepartementales.cg59.fr</t>
  </si>
  <si>
    <t>www.archives.oise.fr</t>
  </si>
  <si>
    <t>www.archives.orne.fr</t>
  </si>
  <si>
    <t>www.archivesdepartementales.puydedome.fr</t>
  </si>
  <si>
    <t>www.archives.cg64.fr</t>
  </si>
  <si>
    <t>www.cg66.fr</t>
  </si>
  <si>
    <t>archives.bas-rhin.fr/</t>
  </si>
  <si>
    <t>www.archives.cg68.fr</t>
  </si>
  <si>
    <t>archives.rhone.fr</t>
  </si>
  <si>
    <t>http://archives.cg70.fr</t>
  </si>
  <si>
    <t>www.archives71.fr/</t>
  </si>
  <si>
    <t>www.archives.sarthe.com</t>
  </si>
  <si>
    <t>www.savaoie-archives.fr</t>
  </si>
  <si>
    <t xml:space="preserve">www.archives.cg74.fr </t>
  </si>
  <si>
    <t>archives.paris.fr</t>
  </si>
  <si>
    <t>www.archivesdepartementales76.net/</t>
  </si>
  <si>
    <t>archives.seine-et-marne.fr</t>
  </si>
  <si>
    <t>www.archives.yvelines.fr/</t>
  </si>
  <si>
    <t>archives.deux-sevres.com</t>
  </si>
  <si>
    <t>archives.somme.fr</t>
  </si>
  <si>
    <t>www.archives.tarn.fr</t>
  </si>
  <si>
    <t>www.archivesdépartementales.cg82.fr</t>
  </si>
  <si>
    <t>www.archives.var.fr</t>
  </si>
  <si>
    <t>archives.vaucluse.fr/</t>
  </si>
  <si>
    <t>http://archives.vendee.fr/</t>
  </si>
  <si>
    <t>www.archives-vienne.cg86.fr</t>
  </si>
  <si>
    <t>www.archives-hautevienne.com</t>
  </si>
  <si>
    <t>http://www.vosges-archives.com</t>
  </si>
  <si>
    <t>www.yonne-archives.fr</t>
  </si>
  <si>
    <t>www.archives.cg90.fr/</t>
  </si>
  <si>
    <t>www.archives.essonne.fr</t>
  </si>
  <si>
    <t>www.archives.hauts-de-seine.net</t>
  </si>
  <si>
    <t>archives.seine-saint-denis.fr</t>
  </si>
  <si>
    <t>http://archives.cg94.fr</t>
  </si>
  <si>
    <t>www.valdoise.fr/60-archives-departementales.htm</t>
  </si>
  <si>
    <t>www.cg971.fr</t>
  </si>
  <si>
    <t>www.patrimoines-martinique.org BNPM</t>
  </si>
  <si>
    <t>8- Communication</t>
  </si>
  <si>
    <t>Lecteurs (personnes physiques inscrites)</t>
  </si>
  <si>
    <t>dont généalogistes</t>
  </si>
  <si>
    <t>(en %)</t>
  </si>
  <si>
    <t>dont chercheurs/ scientifiques</t>
  </si>
  <si>
    <t>dont recherches individuelles/ administratives</t>
  </si>
  <si>
    <t>Accès à la salle de lecture (séances de travail)</t>
  </si>
  <si>
    <t>Séances dans les espaces numériques (estimation)</t>
  </si>
  <si>
    <t>Communications</t>
  </si>
  <si>
    <t>Recherches par corres-pondance</t>
  </si>
  <si>
    <t>Déro-gations instruites</t>
  </si>
  <si>
    <t>Articles accordés</t>
  </si>
  <si>
    <t>Articles refusés</t>
  </si>
  <si>
    <t>9- Visites sur Internet</t>
  </si>
  <si>
    <t>10- Action scientifique et culturelle</t>
  </si>
  <si>
    <t>Pages/images vues (en nombre)</t>
  </si>
  <si>
    <t>Visites sur le site internet (en nombre de connexions)</t>
  </si>
  <si>
    <t>Visiteurs uniques</t>
  </si>
  <si>
    <t>Expositions aux Archives départementales</t>
  </si>
  <si>
    <t>Le cas échéant, nombre de visiteurs hors scolaires</t>
  </si>
  <si>
    <t>Le cas échéant, nombre de visiteurs scolaires</t>
  </si>
  <si>
    <t>Expositions réalisées en collaboration avec d'autres services</t>
  </si>
  <si>
    <t>Expositions itinérantes créées dans l’année</t>
  </si>
  <si>
    <t>Expositions virtuelles sur le site internet</t>
  </si>
  <si>
    <t>Scolaires accueillis</t>
  </si>
  <si>
    <t>Public des conférences, lectures et autres</t>
  </si>
  <si>
    <t>non</t>
  </si>
  <si>
    <t>OUI</t>
  </si>
  <si>
    <t>11- Contrôle scientifique et technique</t>
  </si>
  <si>
    <t>aaa_rapport_Etat_2012.xls</t>
  </si>
  <si>
    <t>Communes de moins de 2 000  dans le département</t>
  </si>
  <si>
    <t>Communes ayant effectué un dépôt d'archives au 31 décembre</t>
  </si>
  <si>
    <t>Communes ayant été inspectées</t>
  </si>
  <si>
    <t>Communes de plus de 2 000  dans le département</t>
  </si>
  <si>
    <t>Inspections réalisées, toutes structures juridiques confondues</t>
  </si>
  <si>
    <t>- dont services déconcentrés</t>
  </si>
  <si>
    <t>- dont services décentralisés</t>
  </si>
  <si>
    <t>Visites d'information</t>
  </si>
  <si>
    <t>Séances de formation dispensées</t>
  </si>
  <si>
    <t>Visas d’élimination accordés (en ml)</t>
  </si>
  <si>
    <t>Centres de pré-archivage dans le département ?</t>
  </si>
  <si>
    <t>Si oui, nombre</t>
  </si>
  <si>
    <t>Si oui, métrage linéaire occupé au 31 décembre</t>
  </si>
  <si>
    <t>Recours à des sociétés privées d'archivage ?</t>
  </si>
  <si>
    <t>Si oui, nombre de services y recourant</t>
  </si>
  <si>
    <t>Si oui, nombre de ces sociétés</t>
  </si>
  <si>
    <t>AD01_rapport_Etat_2012.xls</t>
  </si>
  <si>
    <t>AD02_rapport-Etat_2012.xls</t>
  </si>
  <si>
    <t>AD03_rapport-Etat_2012.xls</t>
  </si>
  <si>
    <t>AD04_rapport_Etat_2012.xls</t>
  </si>
  <si>
    <t>AD05_rapport_Etat_2012.xls</t>
  </si>
  <si>
    <t>AD06_rapport-Etat_2012.xls</t>
  </si>
  <si>
    <t>AD07_rapport_Etat_2012.xls</t>
  </si>
  <si>
    <t>AD08_rapport_Etat_2012.xls</t>
  </si>
  <si>
    <t>AD09_rapport_Etat_2012.xls</t>
  </si>
  <si>
    <t>AD10_rapport-Etat_2012.xls</t>
  </si>
  <si>
    <t>AD11_rapport-Etat_2012.xls</t>
  </si>
  <si>
    <t>AD12_Rapport_Etat_2012.xls</t>
  </si>
  <si>
    <t>AD13_rapport_Etat_2012.xls</t>
  </si>
  <si>
    <t>AD14_rapport_Etat_2012.xls</t>
  </si>
  <si>
    <t>AD15_rapport_Etat_2012.xls</t>
  </si>
  <si>
    <t>AD16_rapport_Etat_2012.xls</t>
  </si>
  <si>
    <t xml:space="preserve">Charente </t>
  </si>
  <si>
    <t>AD17_rapport_Etat_2012.xls</t>
  </si>
  <si>
    <t>AD18_rapport-Etat_2012.xls</t>
  </si>
  <si>
    <t>AD19_rapport_Etat_2012.xls</t>
  </si>
  <si>
    <t>AD2B_rapport-Etat_2012.xls</t>
  </si>
  <si>
    <t>AD23_rapport-Etat_2012.xls</t>
  </si>
  <si>
    <t>Côtes-d'Armor</t>
  </si>
  <si>
    <t>AD24_Rapport_Etat_2012.xls</t>
  </si>
  <si>
    <t>AD25_rapport-Etat_2012.xls</t>
  </si>
  <si>
    <t>AD26_rapport_Etat_2012.xls</t>
  </si>
  <si>
    <t>AD27_rapport-Etat_2012.xls</t>
  </si>
  <si>
    <t>AD29_rapport-Etat_2012.xls</t>
  </si>
  <si>
    <t>AD30_rapport_Etat_2012.xls</t>
  </si>
  <si>
    <t xml:space="preserve">Gard  </t>
  </si>
  <si>
    <t xml:space="preserve">oui </t>
  </si>
  <si>
    <t>AD32_rapport_Etat_2012.xls</t>
  </si>
  <si>
    <t>AD34_rapport_Etat_2012.xls</t>
  </si>
  <si>
    <t>AD35_rapport_Etat_2012.xls</t>
  </si>
  <si>
    <t>AD36_rapport-Etat_2012.xls</t>
  </si>
  <si>
    <t>AD37_rapport-Etat_2012.xls</t>
  </si>
  <si>
    <t>AD38_rapport-Etat_2012.xls</t>
  </si>
  <si>
    <t>AD39_rapport-Etat_2012.xls</t>
  </si>
  <si>
    <t>AD41_rapport-Etat_2012.xls</t>
  </si>
  <si>
    <t>AD42_Rapport_Etat_2012.xls</t>
  </si>
  <si>
    <t>AD45_rapport-Etat_2012.xls</t>
  </si>
  <si>
    <t>AD46_rapport_Etat_2012.xls</t>
  </si>
  <si>
    <t>AD47_rapport-Etat_2012.xls</t>
  </si>
  <si>
    <t>AD48_rapport_Etat_2012.xls</t>
  </si>
  <si>
    <t>AD49_rapport-Etat_2012.xls</t>
  </si>
  <si>
    <t>AD50_rapport_etat_2012.xls</t>
  </si>
  <si>
    <t>AD51_rapport_Etat_2012.xls</t>
  </si>
  <si>
    <t>AD53_rapport-Etat_2012.xls</t>
  </si>
  <si>
    <t>AD54_rapport-Etat_2012.xls</t>
  </si>
  <si>
    <t>AD55_rapport-Etat_2012.xls</t>
  </si>
  <si>
    <t>AD56_rapport-Etat_2012.xls</t>
  </si>
  <si>
    <t>AD57_rapport_Etat_2012.xls</t>
  </si>
  <si>
    <t>AD60_rapport_Etat_2012.xls</t>
  </si>
  <si>
    <t>AD63_rapport-Etat_2012.xls</t>
  </si>
  <si>
    <t>AD64_rapport_Etat_2012.xls</t>
  </si>
  <si>
    <t>AD66_rapport_Etat_2012.xls</t>
  </si>
  <si>
    <t>Pyrénées-Orientales</t>
  </si>
  <si>
    <t>AD67_rapport_Etat_2012.xls</t>
  </si>
  <si>
    <t>AD68_rapport_Etat_2012.xls</t>
  </si>
  <si>
    <t>AD69_rapport_Etat_2012.xls</t>
  </si>
  <si>
    <t>AD71_Rapport-Etat_2012.xls</t>
  </si>
  <si>
    <t>AD72_rapport-Etat_2012.xls</t>
  </si>
  <si>
    <t>AD73_rapport-Etat_2012.xls</t>
  </si>
  <si>
    <t>AD75_rapport-Etat_2012.xls</t>
  </si>
  <si>
    <t>AD76_rapport-Etat_2012.xls</t>
  </si>
  <si>
    <t>AD77_rapport-Etat_2012.xls</t>
  </si>
  <si>
    <t>AD78_rapport-Etat_2012.xls</t>
  </si>
  <si>
    <t>AD79_rapport-Etat_2012.xls</t>
  </si>
  <si>
    <t>AD80_rapport-Etat_2012.xls</t>
  </si>
  <si>
    <t>AD81_rapport-Etat_2012.xls</t>
  </si>
  <si>
    <t>AD83_rapport-Etat_2012.xls</t>
  </si>
  <si>
    <t>AD84_rapport-Etat_2012.xls</t>
  </si>
  <si>
    <t>AD85_rapport-Etat_2012.xls</t>
  </si>
  <si>
    <t>AD86_rapport-Etat_2012.xls</t>
  </si>
  <si>
    <t>AD87_rapport-Etat_2012.xls</t>
  </si>
  <si>
    <t>AD89_rapport_Etat_2012.xls</t>
  </si>
  <si>
    <t>AD90_rapport-Etat_2012.xls</t>
  </si>
  <si>
    <t>AD91_rapport-Etat_2012.xls</t>
  </si>
  <si>
    <t>AD92_rapport-Etat_2012.xls</t>
  </si>
  <si>
    <t>AD93_rapport_Etat_2012.xls</t>
  </si>
  <si>
    <t>AD94_rapport_Etat_2012.xls</t>
  </si>
  <si>
    <t>AD95_rapport_Etat_2012.xls</t>
  </si>
  <si>
    <t>AD972_rapport_Etat_2012.xls</t>
  </si>
  <si>
    <t>AD974_rapport-Etat_2012.xls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</si>
</sst>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0"/>
    <numFmt numFmtId="167" formatCode="#,##0.00\ [$€-40C];[RED]\-#,##0.00\ [$€-40C]"/>
    <numFmt numFmtId="168" formatCode="00"/>
    <numFmt numFmtId="169" formatCode="#,##0.00"/>
    <numFmt numFmtId="170" formatCode="0%"/>
    <numFmt numFmtId="171" formatCode="YYYY"/>
    <numFmt numFmtId="172" formatCode="DD/MM/YYYY"/>
  </numFmts>
  <fonts count="34"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.5"/>
      <name val="Times New Roman"/>
      <family val="1"/>
    </font>
    <font>
      <b/>
      <sz val="10.5"/>
      <color indexed="9"/>
      <name val="Times New Roman"/>
      <family val="1"/>
    </font>
    <font>
      <sz val="10.5"/>
      <color indexed="9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Palatino Linotype"/>
      <family val="1"/>
    </font>
    <font>
      <sz val="8"/>
      <name val="Arial"/>
      <family val="2"/>
    </font>
    <font>
      <sz val="8"/>
      <color indexed="12"/>
      <name val="Arial"/>
      <family val="2"/>
    </font>
    <font>
      <sz val="9"/>
      <color indexed="19"/>
      <name val="Arial"/>
      <family val="2"/>
    </font>
    <font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188">
    <xf numFmtId="164" fontId="0" fillId="0" borderId="0" xfId="0" applyAlignment="1">
      <alignment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164" fontId="19" fillId="24" borderId="10" xfId="0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center" vertical="center" wrapText="1"/>
    </xf>
    <xf numFmtId="165" fontId="19" fillId="24" borderId="11" xfId="0" applyNumberFormat="1" applyFont="1" applyFill="1" applyBorder="1" applyAlignment="1">
      <alignment horizontal="center" vertical="center" wrapText="1"/>
    </xf>
    <xf numFmtId="166" fontId="19" fillId="24" borderId="11" xfId="0" applyNumberFormat="1" applyFont="1" applyFill="1" applyBorder="1" applyAlignment="1">
      <alignment horizontal="center" vertical="center" wrapText="1"/>
    </xf>
    <xf numFmtId="164" fontId="19" fillId="0" borderId="0" xfId="0" applyFont="1" applyAlignment="1">
      <alignment horizontal="center"/>
    </xf>
    <xf numFmtId="166" fontId="20" fillId="24" borderId="11" xfId="0" applyNumberFormat="1" applyFont="1" applyFill="1" applyBorder="1" applyAlignment="1">
      <alignment horizontal="center" vertical="center" wrapText="1"/>
    </xf>
    <xf numFmtId="164" fontId="20" fillId="24" borderId="11" xfId="0" applyFont="1" applyFill="1" applyBorder="1" applyAlignment="1">
      <alignment horizontal="center" vertical="center" wrapText="1"/>
    </xf>
    <xf numFmtId="167" fontId="20" fillId="24" borderId="11" xfId="0" applyNumberFormat="1" applyFont="1" applyFill="1" applyBorder="1" applyAlignment="1">
      <alignment horizontal="center" vertical="center" wrapText="1"/>
    </xf>
    <xf numFmtId="168" fontId="18" fillId="6" borderId="11" xfId="0" applyNumberFormat="1" applyFont="1" applyFill="1" applyBorder="1" applyAlignment="1">
      <alignment horizontal="center" vertical="center"/>
    </xf>
    <xf numFmtId="164" fontId="18" fillId="0" borderId="11" xfId="0" applyFont="1" applyBorder="1" applyAlignment="1">
      <alignment/>
    </xf>
    <xf numFmtId="165" fontId="18" fillId="0" borderId="11" xfId="0" applyNumberFormat="1" applyFont="1" applyBorder="1" applyAlignment="1">
      <alignment/>
    </xf>
    <xf numFmtId="166" fontId="18" fillId="0" borderId="11" xfId="0" applyNumberFormat="1" applyFont="1" applyBorder="1" applyAlignment="1">
      <alignment/>
    </xf>
    <xf numFmtId="167" fontId="18" fillId="0" borderId="11" xfId="0" applyNumberFormat="1" applyFont="1" applyBorder="1" applyAlignment="1">
      <alignment/>
    </xf>
    <xf numFmtId="167" fontId="21" fillId="0" borderId="11" xfId="0" applyNumberFormat="1" applyFont="1" applyBorder="1" applyAlignment="1">
      <alignment horizontal="right"/>
    </xf>
    <xf numFmtId="166" fontId="18" fillId="0" borderId="11" xfId="0" applyNumberFormat="1" applyFont="1" applyBorder="1" applyAlignment="1">
      <alignment wrapText="1"/>
    </xf>
    <xf numFmtId="164" fontId="18" fillId="0" borderId="11" xfId="0" applyFont="1" applyBorder="1" applyAlignment="1">
      <alignment wrapText="1"/>
    </xf>
    <xf numFmtId="164" fontId="18" fillId="6" borderId="11" xfId="0" applyFont="1" applyFill="1" applyBorder="1" applyAlignment="1">
      <alignment horizontal="center" vertical="center"/>
    </xf>
    <xf numFmtId="164" fontId="18" fillId="0" borderId="11" xfId="0" applyFont="1" applyFill="1" applyBorder="1" applyAlignment="1">
      <alignment/>
    </xf>
    <xf numFmtId="165" fontId="18" fillId="0" borderId="11" xfId="0" applyNumberFormat="1" applyFont="1" applyFill="1" applyBorder="1" applyAlignment="1">
      <alignment/>
    </xf>
    <xf numFmtId="166" fontId="18" fillId="0" borderId="11" xfId="0" applyNumberFormat="1" applyFont="1" applyFill="1" applyBorder="1" applyAlignment="1">
      <alignment/>
    </xf>
    <xf numFmtId="167" fontId="18" fillId="0" borderId="11" xfId="0" applyNumberFormat="1" applyFont="1" applyFill="1" applyBorder="1" applyAlignment="1">
      <alignment/>
    </xf>
    <xf numFmtId="164" fontId="18" fillId="0" borderId="0" xfId="0" applyFont="1" applyFill="1" applyAlignment="1">
      <alignment/>
    </xf>
    <xf numFmtId="167" fontId="18" fillId="0" borderId="11" xfId="0" applyNumberFormat="1" applyFont="1" applyBorder="1" applyAlignment="1">
      <alignment wrapText="1"/>
    </xf>
    <xf numFmtId="164" fontId="18" fillId="21" borderId="0" xfId="0" applyFont="1" applyFill="1" applyAlignment="1">
      <alignment/>
    </xf>
    <xf numFmtId="164" fontId="18" fillId="21" borderId="11" xfId="0" applyFont="1" applyFill="1" applyBorder="1" applyAlignment="1">
      <alignment/>
    </xf>
    <xf numFmtId="165" fontId="18" fillId="21" borderId="11" xfId="0" applyNumberFormat="1" applyFont="1" applyFill="1" applyBorder="1" applyAlignment="1">
      <alignment/>
    </xf>
    <xf numFmtId="166" fontId="18" fillId="21" borderId="11" xfId="0" applyNumberFormat="1" applyFont="1" applyFill="1" applyBorder="1" applyAlignment="1">
      <alignment/>
    </xf>
    <xf numFmtId="167" fontId="18" fillId="21" borderId="11" xfId="0" applyNumberFormat="1" applyFont="1" applyFill="1" applyBorder="1" applyAlignment="1">
      <alignment/>
    </xf>
    <xf numFmtId="167" fontId="18" fillId="0" borderId="11" xfId="0" applyNumberFormat="1" applyFont="1" applyFill="1" applyBorder="1" applyAlignment="1">
      <alignment horizontal="right"/>
    </xf>
    <xf numFmtId="164" fontId="18" fillId="0" borderId="11" xfId="0" applyFont="1" applyFill="1" applyBorder="1" applyAlignment="1">
      <alignment horizontal="center" vertical="center"/>
    </xf>
    <xf numFmtId="164" fontId="22" fillId="0" borderId="0" xfId="0" applyFont="1" applyAlignment="1">
      <alignment/>
    </xf>
    <xf numFmtId="164" fontId="22" fillId="0" borderId="11" xfId="0" applyFont="1" applyBorder="1" applyAlignment="1">
      <alignment horizontal="center"/>
    </xf>
    <xf numFmtId="164" fontId="22" fillId="0" borderId="11" xfId="0" applyFont="1" applyBorder="1" applyAlignment="1">
      <alignment/>
    </xf>
    <xf numFmtId="164" fontId="23" fillId="0" borderId="11" xfId="0" applyFont="1" applyBorder="1" applyAlignment="1">
      <alignment horizontal="right"/>
    </xf>
    <xf numFmtId="166" fontId="22" fillId="0" borderId="11" xfId="0" applyNumberFormat="1" applyFont="1" applyBorder="1" applyAlignment="1">
      <alignment wrapText="1"/>
    </xf>
    <xf numFmtId="164" fontId="22" fillId="0" borderId="11" xfId="0" applyFont="1" applyBorder="1" applyAlignment="1">
      <alignment wrapText="1"/>
    </xf>
    <xf numFmtId="167" fontId="22" fillId="0" borderId="11" xfId="0" applyNumberFormat="1" applyFont="1" applyBorder="1" applyAlignment="1">
      <alignment/>
    </xf>
    <xf numFmtId="164" fontId="18" fillId="0" borderId="0" xfId="0" applyFont="1" applyAlignment="1">
      <alignment horizontal="center"/>
    </xf>
    <xf numFmtId="164" fontId="23" fillId="0" borderId="0" xfId="0" applyFont="1" applyAlignment="1">
      <alignment horizontal="right"/>
    </xf>
    <xf numFmtId="166" fontId="18" fillId="0" borderId="0" xfId="0" applyNumberFormat="1" applyFont="1" applyAlignment="1">
      <alignment wrapText="1"/>
    </xf>
    <xf numFmtId="164" fontId="18" fillId="0" borderId="0" xfId="0" applyFont="1" applyAlignment="1">
      <alignment wrapText="1"/>
    </xf>
    <xf numFmtId="169" fontId="18" fillId="0" borderId="0" xfId="0" applyNumberFormat="1" applyFont="1" applyAlignment="1">
      <alignment/>
    </xf>
    <xf numFmtId="165" fontId="20" fillId="24" borderId="11" xfId="0" applyNumberFormat="1" applyFont="1" applyFill="1" applyBorder="1" applyAlignment="1">
      <alignment horizontal="center" vertical="center" wrapText="1"/>
    </xf>
    <xf numFmtId="169" fontId="20" fillId="24" borderId="11" xfId="0" applyNumberFormat="1" applyFont="1" applyFill="1" applyBorder="1" applyAlignment="1">
      <alignment horizontal="center" vertical="center" wrapText="1"/>
    </xf>
    <xf numFmtId="169" fontId="18" fillId="0" borderId="11" xfId="0" applyNumberFormat="1" applyFont="1" applyBorder="1" applyAlignment="1">
      <alignment/>
    </xf>
    <xf numFmtId="169" fontId="18" fillId="0" borderId="11" xfId="0" applyNumberFormat="1" applyFont="1" applyFill="1" applyBorder="1" applyAlignment="1">
      <alignment/>
    </xf>
    <xf numFmtId="169" fontId="18" fillId="0" borderId="11" xfId="0" applyNumberFormat="1" applyFont="1" applyBorder="1" applyAlignment="1">
      <alignment horizontal="right"/>
    </xf>
    <xf numFmtId="165" fontId="18" fillId="0" borderId="11" xfId="0" applyNumberFormat="1" applyFont="1" applyFill="1" applyBorder="1" applyAlignment="1">
      <alignment horizontal="right"/>
    </xf>
    <xf numFmtId="169" fontId="18" fillId="21" borderId="11" xfId="0" applyNumberFormat="1" applyFont="1" applyFill="1" applyBorder="1" applyAlignment="1">
      <alignment/>
    </xf>
    <xf numFmtId="165" fontId="21" fillId="0" borderId="11" xfId="0" applyNumberFormat="1" applyFont="1" applyBorder="1" applyAlignment="1">
      <alignment horizontal="right"/>
    </xf>
    <xf numFmtId="169" fontId="21" fillId="0" borderId="11" xfId="0" applyNumberFormat="1" applyFont="1" applyFill="1" applyBorder="1" applyAlignment="1">
      <alignment/>
    </xf>
    <xf numFmtId="165" fontId="21" fillId="0" borderId="11" xfId="0" applyNumberFormat="1" applyFont="1" applyFill="1" applyBorder="1" applyAlignment="1">
      <alignment horizontal="right"/>
    </xf>
    <xf numFmtId="164" fontId="18" fillId="7" borderId="0" xfId="0" applyFont="1" applyFill="1" applyAlignment="1">
      <alignment/>
    </xf>
    <xf numFmtId="164" fontId="22" fillId="0" borderId="11" xfId="0" applyFont="1" applyBorder="1" applyAlignment="1">
      <alignment horizontal="right"/>
    </xf>
    <xf numFmtId="165" fontId="22" fillId="0" borderId="11" xfId="0" applyNumberFormat="1" applyFont="1" applyBorder="1" applyAlignment="1">
      <alignment/>
    </xf>
    <xf numFmtId="169" fontId="22" fillId="0" borderId="11" xfId="0" applyNumberFormat="1" applyFont="1" applyBorder="1" applyAlignment="1">
      <alignment/>
    </xf>
    <xf numFmtId="169" fontId="22" fillId="0" borderId="11" xfId="0" applyNumberFormat="1" applyFont="1" applyFill="1" applyBorder="1" applyAlignment="1">
      <alignment/>
    </xf>
    <xf numFmtId="165" fontId="22" fillId="0" borderId="11" xfId="0" applyNumberFormat="1" applyFont="1" applyFill="1" applyBorder="1" applyAlignment="1">
      <alignment/>
    </xf>
    <xf numFmtId="164" fontId="18" fillId="0" borderId="11" xfId="0" applyFont="1" applyBorder="1" applyAlignment="1">
      <alignment horizontal="center"/>
    </xf>
    <xf numFmtId="164" fontId="21" fillId="0" borderId="11" xfId="0" applyFont="1" applyBorder="1" applyAlignment="1">
      <alignment horizontal="right"/>
    </xf>
    <xf numFmtId="164" fontId="18" fillId="0" borderId="11" xfId="0" applyFont="1" applyBorder="1" applyAlignment="1">
      <alignment horizontal="right"/>
    </xf>
    <xf numFmtId="170" fontId="18" fillId="0" borderId="0" xfId="0" applyNumberFormat="1" applyFont="1" applyAlignment="1">
      <alignment/>
    </xf>
    <xf numFmtId="169" fontId="19" fillId="24" borderId="11" xfId="0" applyNumberFormat="1" applyFont="1" applyFill="1" applyBorder="1" applyAlignment="1">
      <alignment horizontal="center"/>
    </xf>
    <xf numFmtId="170" fontId="19" fillId="24" borderId="11" xfId="0" applyNumberFormat="1" applyFont="1" applyFill="1" applyBorder="1" applyAlignment="1">
      <alignment horizontal="center"/>
    </xf>
    <xf numFmtId="170" fontId="20" fillId="24" borderId="11" xfId="0" applyNumberFormat="1" applyFont="1" applyFill="1" applyBorder="1" applyAlignment="1">
      <alignment horizontal="center" vertical="center" wrapText="1"/>
    </xf>
    <xf numFmtId="170" fontId="18" fillId="0" borderId="11" xfId="0" applyNumberFormat="1" applyFont="1" applyBorder="1" applyAlignment="1">
      <alignment/>
    </xf>
    <xf numFmtId="169" fontId="21" fillId="0" borderId="11" xfId="0" applyNumberFormat="1" applyFont="1" applyBorder="1" applyAlignment="1">
      <alignment horizontal="right"/>
    </xf>
    <xf numFmtId="170" fontId="18" fillId="0" borderId="11" xfId="0" applyNumberFormat="1" applyFont="1" applyFill="1" applyBorder="1" applyAlignment="1">
      <alignment horizontal="right"/>
    </xf>
    <xf numFmtId="170" fontId="18" fillId="0" borderId="11" xfId="0" applyNumberFormat="1" applyFont="1" applyFill="1" applyBorder="1" applyAlignment="1">
      <alignment/>
    </xf>
    <xf numFmtId="170" fontId="21" fillId="0" borderId="11" xfId="0" applyNumberFormat="1" applyFont="1" applyBorder="1" applyAlignment="1">
      <alignment horizontal="right"/>
    </xf>
    <xf numFmtId="169" fontId="21" fillId="0" borderId="11" xfId="0" applyNumberFormat="1" applyFont="1" applyFill="1" applyBorder="1" applyAlignment="1">
      <alignment horizontal="right"/>
    </xf>
    <xf numFmtId="170" fontId="18" fillId="0" borderId="11" xfId="0" applyNumberFormat="1" applyFont="1" applyBorder="1" applyAlignment="1">
      <alignment horizontal="right"/>
    </xf>
    <xf numFmtId="170" fontId="18" fillId="21" borderId="11" xfId="0" applyNumberFormat="1" applyFont="1" applyFill="1" applyBorder="1" applyAlignment="1">
      <alignment/>
    </xf>
    <xf numFmtId="170" fontId="22" fillId="0" borderId="11" xfId="0" applyNumberFormat="1" applyFont="1" applyBorder="1" applyAlignment="1">
      <alignment horizontal="center"/>
    </xf>
    <xf numFmtId="164" fontId="24" fillId="0" borderId="0" xfId="0" applyFont="1" applyAlignment="1">
      <alignment/>
    </xf>
    <xf numFmtId="170" fontId="24" fillId="0" borderId="0" xfId="0" applyNumberFormat="1" applyFont="1" applyAlignment="1">
      <alignment/>
    </xf>
    <xf numFmtId="164" fontId="25" fillId="24" borderId="10" xfId="0" applyFont="1" applyFill="1" applyBorder="1" applyAlignment="1">
      <alignment horizontal="center" vertical="center" wrapText="1"/>
    </xf>
    <xf numFmtId="164" fontId="25" fillId="24" borderId="11" xfId="0" applyFont="1" applyFill="1" applyBorder="1" applyAlignment="1">
      <alignment horizontal="center" vertical="center" wrapText="1"/>
    </xf>
    <xf numFmtId="164" fontId="25" fillId="24" borderId="11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26" fillId="24" borderId="11" xfId="0" applyFont="1" applyFill="1" applyBorder="1" applyAlignment="1">
      <alignment horizontal="center" vertical="center" wrapText="1"/>
    </xf>
    <xf numFmtId="170" fontId="26" fillId="24" borderId="11" xfId="0" applyNumberFormat="1" applyFont="1" applyFill="1" applyBorder="1" applyAlignment="1">
      <alignment horizontal="center" vertical="center" wrapText="1"/>
    </xf>
    <xf numFmtId="164" fontId="24" fillId="0" borderId="11" xfId="0" applyFont="1" applyBorder="1" applyAlignment="1">
      <alignment/>
    </xf>
    <xf numFmtId="168" fontId="24" fillId="6" borderId="11" xfId="0" applyNumberFormat="1" applyFont="1" applyFill="1" applyBorder="1" applyAlignment="1">
      <alignment horizontal="center" vertical="center"/>
    </xf>
    <xf numFmtId="169" fontId="24" fillId="0" borderId="11" xfId="0" applyNumberFormat="1" applyFont="1" applyBorder="1" applyAlignment="1">
      <alignment/>
    </xf>
    <xf numFmtId="170" fontId="24" fillId="0" borderId="11" xfId="0" applyNumberFormat="1" applyFont="1" applyBorder="1" applyAlignment="1">
      <alignment/>
    </xf>
    <xf numFmtId="164" fontId="24" fillId="6" borderId="11" xfId="0" applyFont="1" applyFill="1" applyBorder="1" applyAlignment="1">
      <alignment horizontal="center" vertical="center"/>
    </xf>
    <xf numFmtId="169" fontId="24" fillId="0" borderId="11" xfId="0" applyNumberFormat="1" applyFont="1" applyFill="1" applyBorder="1" applyAlignment="1">
      <alignment/>
    </xf>
    <xf numFmtId="164" fontId="24" fillId="0" borderId="11" xfId="0" applyFont="1" applyFill="1" applyBorder="1" applyAlignment="1">
      <alignment/>
    </xf>
    <xf numFmtId="170" fontId="24" fillId="0" borderId="11" xfId="0" applyNumberFormat="1" applyFont="1" applyFill="1" applyBorder="1" applyAlignment="1">
      <alignment/>
    </xf>
    <xf numFmtId="164" fontId="24" fillId="0" borderId="0" xfId="0" applyFont="1" applyFill="1" applyAlignment="1">
      <alignment/>
    </xf>
    <xf numFmtId="164" fontId="24" fillId="21" borderId="11" xfId="0" applyFont="1" applyFill="1" applyBorder="1" applyAlignment="1">
      <alignment/>
    </xf>
    <xf numFmtId="169" fontId="24" fillId="21" borderId="11" xfId="0" applyNumberFormat="1" applyFont="1" applyFill="1" applyBorder="1" applyAlignment="1">
      <alignment/>
    </xf>
    <xf numFmtId="170" fontId="24" fillId="21" borderId="11" xfId="0" applyNumberFormat="1" applyFont="1" applyFill="1" applyBorder="1" applyAlignment="1">
      <alignment/>
    </xf>
    <xf numFmtId="164" fontId="24" fillId="7" borderId="0" xfId="0" applyFont="1" applyFill="1" applyAlignment="1">
      <alignment/>
    </xf>
    <xf numFmtId="164" fontId="27" fillId="0" borderId="11" xfId="0" applyFont="1" applyBorder="1" applyAlignment="1">
      <alignment/>
    </xf>
    <xf numFmtId="164" fontId="27" fillId="0" borderId="11" xfId="0" applyFont="1" applyBorder="1" applyAlignment="1">
      <alignment horizontal="center"/>
    </xf>
    <xf numFmtId="164" fontId="27" fillId="0" borderId="11" xfId="0" applyFont="1" applyBorder="1" applyAlignment="1">
      <alignment horizontal="right"/>
    </xf>
    <xf numFmtId="169" fontId="27" fillId="0" borderId="11" xfId="0" applyNumberFormat="1" applyFont="1" applyBorder="1" applyAlignment="1">
      <alignment/>
    </xf>
    <xf numFmtId="165" fontId="28" fillId="0" borderId="11" xfId="0" applyNumberFormat="1" applyFont="1" applyFill="1" applyBorder="1" applyAlignment="1">
      <alignment horizontal="right"/>
    </xf>
    <xf numFmtId="164" fontId="27" fillId="0" borderId="0" xfId="0" applyFont="1" applyAlignment="1">
      <alignment/>
    </xf>
    <xf numFmtId="164" fontId="24" fillId="0" borderId="11" xfId="0" applyFont="1" applyBorder="1" applyAlignment="1">
      <alignment horizontal="center"/>
    </xf>
    <xf numFmtId="164" fontId="28" fillId="0" borderId="11" xfId="0" applyFont="1" applyBorder="1" applyAlignment="1">
      <alignment horizontal="right"/>
    </xf>
    <xf numFmtId="165" fontId="24" fillId="0" borderId="0" xfId="0" applyNumberFormat="1" applyFont="1" applyAlignment="1">
      <alignment/>
    </xf>
    <xf numFmtId="165" fontId="25" fillId="24" borderId="0" xfId="0" applyNumberFormat="1" applyFont="1" applyFill="1" applyBorder="1" applyAlignment="1">
      <alignment horizontal="center"/>
    </xf>
    <xf numFmtId="164" fontId="26" fillId="24" borderId="10" xfId="0" applyFont="1" applyFill="1" applyBorder="1" applyAlignment="1">
      <alignment horizontal="center" vertical="center" wrapText="1"/>
    </xf>
    <xf numFmtId="165" fontId="24" fillId="0" borderId="11" xfId="0" applyNumberFormat="1" applyFont="1" applyBorder="1" applyAlignment="1">
      <alignment/>
    </xf>
    <xf numFmtId="165" fontId="24" fillId="0" borderId="11" xfId="0" applyNumberFormat="1" applyFont="1" applyFill="1" applyBorder="1" applyAlignment="1">
      <alignment/>
    </xf>
    <xf numFmtId="164" fontId="29" fillId="0" borderId="0" xfId="0" applyFont="1" applyAlignment="1">
      <alignment/>
    </xf>
    <xf numFmtId="169" fontId="28" fillId="0" borderId="11" xfId="0" applyNumberFormat="1" applyFont="1" applyBorder="1" applyAlignment="1">
      <alignment horizontal="right"/>
    </xf>
    <xf numFmtId="165" fontId="24" fillId="21" borderId="11" xfId="0" applyNumberFormat="1" applyFont="1" applyFill="1" applyBorder="1" applyAlignment="1">
      <alignment/>
    </xf>
    <xf numFmtId="165" fontId="28" fillId="0" borderId="11" xfId="0" applyNumberFormat="1" applyFont="1" applyBorder="1" applyAlignment="1">
      <alignment horizontal="right"/>
    </xf>
    <xf numFmtId="165" fontId="27" fillId="0" borderId="11" xfId="0" applyNumberFormat="1" applyFont="1" applyBorder="1" applyAlignment="1">
      <alignment/>
    </xf>
    <xf numFmtId="164" fontId="24" fillId="0" borderId="0" xfId="0" applyFont="1" applyAlignment="1">
      <alignment horizontal="center"/>
    </xf>
    <xf numFmtId="164" fontId="28" fillId="0" borderId="0" xfId="0" applyFont="1" applyAlignment="1">
      <alignment horizontal="right"/>
    </xf>
    <xf numFmtId="171" fontId="24" fillId="0" borderId="0" xfId="0" applyNumberFormat="1" applyFont="1" applyAlignment="1">
      <alignment/>
    </xf>
    <xf numFmtId="164" fontId="30" fillId="0" borderId="11" xfId="0" applyFont="1" applyBorder="1" applyAlignment="1">
      <alignment/>
    </xf>
    <xf numFmtId="172" fontId="24" fillId="0" borderId="11" xfId="0" applyNumberFormat="1" applyFont="1" applyBorder="1" applyAlignment="1">
      <alignment/>
    </xf>
    <xf numFmtId="164" fontId="24" fillId="0" borderId="11" xfId="0" applyFont="1" applyFill="1" applyBorder="1" applyAlignment="1">
      <alignment horizontal="right"/>
    </xf>
    <xf numFmtId="164" fontId="30" fillId="0" borderId="11" xfId="0" applyFont="1" applyFill="1" applyBorder="1" applyAlignment="1">
      <alignment/>
    </xf>
    <xf numFmtId="170" fontId="24" fillId="0" borderId="11" xfId="0" applyNumberFormat="1" applyFont="1" applyFill="1" applyBorder="1" applyAlignment="1">
      <alignment horizontal="right"/>
    </xf>
    <xf numFmtId="164" fontId="31" fillId="0" borderId="11" xfId="0" applyFont="1" applyFill="1" applyBorder="1" applyAlignment="1">
      <alignment/>
    </xf>
    <xf numFmtId="171" fontId="24" fillId="0" borderId="11" xfId="0" applyNumberFormat="1" applyFont="1" applyFill="1" applyBorder="1" applyAlignment="1">
      <alignment horizontal="right"/>
    </xf>
    <xf numFmtId="171" fontId="24" fillId="0" borderId="11" xfId="0" applyNumberFormat="1" applyFont="1" applyFill="1" applyBorder="1" applyAlignment="1">
      <alignment/>
    </xf>
    <xf numFmtId="165" fontId="24" fillId="0" borderId="11" xfId="0" applyNumberFormat="1" applyFont="1" applyFill="1" applyBorder="1" applyAlignment="1">
      <alignment horizontal="right"/>
    </xf>
    <xf numFmtId="170" fontId="24" fillId="0" borderId="11" xfId="0" applyNumberFormat="1" applyFont="1" applyBorder="1" applyAlignment="1">
      <alignment horizontal="right"/>
    </xf>
    <xf numFmtId="164" fontId="30" fillId="21" borderId="11" xfId="0" applyFont="1" applyFill="1" applyBorder="1" applyAlignment="1">
      <alignment/>
    </xf>
    <xf numFmtId="171" fontId="24" fillId="21" borderId="11" xfId="0" applyNumberFormat="1" applyFont="1" applyFill="1" applyBorder="1" applyAlignment="1">
      <alignment/>
    </xf>
    <xf numFmtId="171" fontId="28" fillId="0" borderId="11" xfId="0" applyNumberFormat="1" applyFont="1" applyFill="1" applyBorder="1" applyAlignment="1">
      <alignment horizontal="right"/>
    </xf>
    <xf numFmtId="164" fontId="31" fillId="0" borderId="11" xfId="0" applyFont="1" applyBorder="1" applyAlignment="1">
      <alignment/>
    </xf>
    <xf numFmtId="165" fontId="24" fillId="0" borderId="11" xfId="0" applyNumberFormat="1" applyFont="1" applyBorder="1" applyAlignment="1">
      <alignment horizontal="right"/>
    </xf>
    <xf numFmtId="169" fontId="27" fillId="0" borderId="11" xfId="0" applyNumberFormat="1" applyFont="1" applyBorder="1" applyAlignment="1">
      <alignment horizontal="right"/>
    </xf>
    <xf numFmtId="170" fontId="27" fillId="0" borderId="11" xfId="0" applyNumberFormat="1" applyFont="1" applyFill="1" applyBorder="1" applyAlignment="1">
      <alignment horizontal="right"/>
    </xf>
    <xf numFmtId="165" fontId="25" fillId="24" borderId="11" xfId="0" applyNumberFormat="1" applyFont="1" applyFill="1" applyBorder="1" applyAlignment="1">
      <alignment horizontal="center"/>
    </xf>
    <xf numFmtId="164" fontId="26" fillId="24" borderId="11" xfId="0" applyFont="1" applyFill="1" applyBorder="1" applyAlignment="1">
      <alignment horizontal="center" vertical="center" textRotation="90" wrapText="1"/>
    </xf>
    <xf numFmtId="165" fontId="24" fillId="0" borderId="11" xfId="0" applyNumberFormat="1" applyFont="1" applyBorder="1" applyAlignment="1">
      <alignment wrapText="1"/>
    </xf>
    <xf numFmtId="167" fontId="28" fillId="0" borderId="11" xfId="0" applyNumberFormat="1" applyFont="1" applyBorder="1" applyAlignment="1">
      <alignment horizontal="right"/>
    </xf>
    <xf numFmtId="164" fontId="24" fillId="0" borderId="11" xfId="0" applyNumberFormat="1" applyFont="1" applyBorder="1" applyAlignment="1">
      <alignment horizontal="right"/>
    </xf>
    <xf numFmtId="169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center"/>
    </xf>
    <xf numFmtId="164" fontId="32" fillId="0" borderId="0" xfId="0" applyFont="1" applyAlignment="1">
      <alignment horizontal="center"/>
    </xf>
    <xf numFmtId="164" fontId="26" fillId="24" borderId="10" xfId="0" applyFont="1" applyFill="1" applyBorder="1" applyAlignment="1">
      <alignment horizontal="center" vertical="center" textRotation="90" wrapText="1"/>
    </xf>
    <xf numFmtId="165" fontId="26" fillId="24" borderId="10" xfId="0" applyNumberFormat="1" applyFont="1" applyFill="1" applyBorder="1" applyAlignment="1">
      <alignment horizontal="center" vertical="center" textRotation="90" wrapText="1"/>
    </xf>
    <xf numFmtId="166" fontId="26" fillId="24" borderId="10" xfId="0" applyNumberFormat="1" applyFont="1" applyFill="1" applyBorder="1" applyAlignment="1">
      <alignment horizontal="center" vertical="center" textRotation="90" wrapText="1"/>
    </xf>
    <xf numFmtId="167" fontId="26" fillId="24" borderId="10" xfId="0" applyNumberFormat="1" applyFont="1" applyFill="1" applyBorder="1" applyAlignment="1">
      <alignment horizontal="center" vertical="center" textRotation="90" wrapText="1"/>
    </xf>
    <xf numFmtId="169" fontId="26" fillId="24" borderId="10" xfId="0" applyNumberFormat="1" applyFont="1" applyFill="1" applyBorder="1" applyAlignment="1">
      <alignment horizontal="center" vertical="center" textRotation="90" wrapText="1"/>
    </xf>
    <xf numFmtId="168" fontId="24" fillId="6" borderId="0" xfId="0" applyNumberFormat="1" applyFont="1" applyFill="1" applyAlignment="1">
      <alignment horizontal="center"/>
    </xf>
    <xf numFmtId="164" fontId="24" fillId="0" borderId="10" xfId="0" applyFont="1" applyFill="1" applyBorder="1" applyAlignment="1">
      <alignment/>
    </xf>
    <xf numFmtId="165" fontId="24" fillId="0" borderId="10" xfId="0" applyNumberFormat="1" applyFont="1" applyBorder="1" applyAlignment="1">
      <alignment/>
    </xf>
    <xf numFmtId="169" fontId="24" fillId="0" borderId="10" xfId="0" applyNumberFormat="1" applyFont="1" applyBorder="1" applyAlignment="1">
      <alignment/>
    </xf>
    <xf numFmtId="164" fontId="24" fillId="0" borderId="10" xfId="0" applyFont="1" applyBorder="1" applyAlignment="1">
      <alignment horizontal="center"/>
    </xf>
    <xf numFmtId="164" fontId="24" fillId="0" borderId="10" xfId="0" applyFont="1" applyBorder="1" applyAlignment="1">
      <alignment/>
    </xf>
    <xf numFmtId="165" fontId="24" fillId="0" borderId="10" xfId="0" applyNumberFormat="1" applyFont="1" applyBorder="1" applyAlignment="1">
      <alignment horizontal="center"/>
    </xf>
    <xf numFmtId="164" fontId="24" fillId="0" borderId="10" xfId="0" applyFont="1" applyBorder="1" applyAlignment="1">
      <alignment horizontal="right"/>
    </xf>
    <xf numFmtId="169" fontId="24" fillId="0" borderId="10" xfId="0" applyNumberFormat="1" applyFont="1" applyBorder="1" applyAlignment="1">
      <alignment horizontal="right"/>
    </xf>
    <xf numFmtId="165" fontId="24" fillId="0" borderId="10" xfId="0" applyNumberFormat="1" applyFont="1" applyBorder="1" applyAlignment="1">
      <alignment horizontal="right"/>
    </xf>
    <xf numFmtId="169" fontId="24" fillId="0" borderId="10" xfId="0" applyNumberFormat="1" applyFont="1" applyBorder="1" applyAlignment="1">
      <alignment horizontal="center"/>
    </xf>
    <xf numFmtId="165" fontId="24" fillId="0" borderId="10" xfId="0" applyNumberFormat="1" applyFont="1" applyFill="1" applyBorder="1" applyAlignment="1">
      <alignment/>
    </xf>
    <xf numFmtId="164" fontId="24" fillId="21" borderId="10" xfId="0" applyFont="1" applyFill="1" applyBorder="1" applyAlignment="1">
      <alignment/>
    </xf>
    <xf numFmtId="165" fontId="24" fillId="21" borderId="10" xfId="0" applyNumberFormat="1" applyFont="1" applyFill="1" applyBorder="1" applyAlignment="1">
      <alignment/>
    </xf>
    <xf numFmtId="169" fontId="24" fillId="21" borderId="10" xfId="0" applyNumberFormat="1" applyFont="1" applyFill="1" applyBorder="1" applyAlignment="1">
      <alignment/>
    </xf>
    <xf numFmtId="164" fontId="24" fillId="21" borderId="10" xfId="0" applyFont="1" applyFill="1" applyBorder="1" applyAlignment="1">
      <alignment horizontal="center"/>
    </xf>
    <xf numFmtId="164" fontId="24" fillId="21" borderId="10" xfId="0" applyFont="1" applyFill="1" applyBorder="1" applyAlignment="1">
      <alignment horizontal="right"/>
    </xf>
    <xf numFmtId="169" fontId="24" fillId="21" borderId="10" xfId="0" applyNumberFormat="1" applyFont="1" applyFill="1" applyBorder="1" applyAlignment="1">
      <alignment horizontal="right"/>
    </xf>
    <xf numFmtId="165" fontId="24" fillId="21" borderId="10" xfId="0" applyNumberFormat="1" applyFont="1" applyFill="1" applyBorder="1" applyAlignment="1">
      <alignment horizontal="center"/>
    </xf>
    <xf numFmtId="164" fontId="24" fillId="6" borderId="0" xfId="0" applyFont="1" applyFill="1" applyAlignment="1">
      <alignment horizontal="center"/>
    </xf>
    <xf numFmtId="165" fontId="28" fillId="0" borderId="10" xfId="0" applyNumberFormat="1" applyFont="1" applyBorder="1" applyAlignment="1">
      <alignment horizontal="right"/>
    </xf>
    <xf numFmtId="169" fontId="24" fillId="0" borderId="10" xfId="0" applyNumberFormat="1" applyFont="1" applyFill="1" applyBorder="1" applyAlignment="1">
      <alignment/>
    </xf>
    <xf numFmtId="165" fontId="24" fillId="25" borderId="10" xfId="0" applyNumberFormat="1" applyFont="1" applyFill="1" applyBorder="1" applyAlignment="1">
      <alignment/>
    </xf>
    <xf numFmtId="165" fontId="24" fillId="0" borderId="10" xfId="0" applyNumberFormat="1" applyFont="1" applyFill="1" applyBorder="1" applyAlignment="1">
      <alignment horizontal="center"/>
    </xf>
    <xf numFmtId="165" fontId="24" fillId="0" borderId="10" xfId="0" applyNumberFormat="1" applyFont="1" applyFill="1" applyBorder="1" applyAlignment="1">
      <alignment horizontal="right"/>
    </xf>
    <xf numFmtId="169" fontId="24" fillId="0" borderId="10" xfId="0" applyNumberFormat="1" applyFont="1" applyFill="1" applyBorder="1" applyAlignment="1">
      <alignment horizontal="right"/>
    </xf>
    <xf numFmtId="169" fontId="24" fillId="25" borderId="10" xfId="0" applyNumberFormat="1" applyFont="1" applyFill="1" applyBorder="1" applyAlignment="1">
      <alignment horizontal="right"/>
    </xf>
    <xf numFmtId="169" fontId="24" fillId="25" borderId="10" xfId="0" applyNumberFormat="1" applyFont="1" applyFill="1" applyBorder="1" applyAlignment="1">
      <alignment/>
    </xf>
    <xf numFmtId="165" fontId="24" fillId="25" borderId="10" xfId="0" applyNumberFormat="1" applyFont="1" applyFill="1" applyBorder="1" applyAlignment="1">
      <alignment horizontal="center"/>
    </xf>
    <xf numFmtId="165" fontId="33" fillId="25" borderId="10" xfId="0" applyNumberFormat="1" applyFont="1" applyFill="1" applyBorder="1" applyAlignment="1">
      <alignment/>
    </xf>
    <xf numFmtId="165" fontId="33" fillId="0" borderId="10" xfId="0" applyNumberFormat="1" applyFont="1" applyFill="1" applyBorder="1" applyAlignment="1">
      <alignment/>
    </xf>
    <xf numFmtId="164" fontId="27" fillId="0" borderId="0" xfId="0" applyFont="1" applyAlignment="1">
      <alignment horizontal="center"/>
    </xf>
    <xf numFmtId="164" fontId="27" fillId="0" borderId="10" xfId="0" applyFont="1" applyBorder="1" applyAlignment="1">
      <alignment/>
    </xf>
    <xf numFmtId="169" fontId="27" fillId="0" borderId="10" xfId="0" applyNumberFormat="1" applyFont="1" applyBorder="1" applyAlignment="1">
      <alignment/>
    </xf>
    <xf numFmtId="165" fontId="27" fillId="0" borderId="10" xfId="0" applyNumberFormat="1" applyFont="1" applyBorder="1" applyAlignment="1">
      <alignment/>
    </xf>
    <xf numFmtId="164" fontId="24" fillId="0" borderId="0" xfId="0" applyFont="1" applyAlignment="1">
      <alignment wrapText="1"/>
    </xf>
    <xf numFmtId="164" fontId="24" fillId="0" borderId="0" xfId="0" applyFont="1" applyAlignment="1">
      <alignment horizont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Feuil1" xfId="51"/>
    <cellStyle name="Normal_Numérisation et activités photo" xfId="52"/>
    <cellStyle name="Satisfaisant" xfId="53"/>
    <cellStyle name="Sortie" xfId="54"/>
    <cellStyle name="Texte explicatif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198A8A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rchives39.fr/" TargetMode="External" /><Relationship Id="rId2" Type="http://schemas.openxmlformats.org/officeDocument/2006/relationships/hyperlink" Target="http://www.archives.cg68.fr/" TargetMode="External" /><Relationship Id="rId3" Type="http://schemas.openxmlformats.org/officeDocument/2006/relationships/hyperlink" Target="http://archives.cg70.fr/" TargetMode="External" /><Relationship Id="rId4" Type="http://schemas.openxmlformats.org/officeDocument/2006/relationships/hyperlink" Target="http://archives.cg94.fr/" TargetMode="External" /><Relationship Id="rId5" Type="http://schemas.openxmlformats.org/officeDocument/2006/relationships/hyperlink" Target="http://www.cg971.f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workbookViewId="0" topLeftCell="A78">
      <selection activeCell="J114" sqref="J114"/>
    </sheetView>
  </sheetViews>
  <sheetFormatPr defaultColWidth="12.57421875" defaultRowHeight="12.75"/>
  <cols>
    <col min="1" max="1" width="19.28125" style="1" customWidth="1"/>
    <col min="2" max="2" width="6.57421875" style="1" customWidth="1"/>
    <col min="3" max="3" width="20.7109375" style="1" customWidth="1"/>
    <col min="4" max="4" width="11.57421875" style="2" customWidth="1"/>
    <col min="5" max="5" width="9.00390625" style="3" customWidth="1"/>
    <col min="6" max="6" width="9.00390625" style="1" customWidth="1"/>
    <col min="7" max="7" width="10.140625" style="3" customWidth="1"/>
    <col min="8" max="8" width="10.140625" style="1" customWidth="1"/>
    <col min="9" max="9" width="15.00390625" style="4" customWidth="1"/>
    <col min="10" max="10" width="14.57421875" style="4" customWidth="1"/>
    <col min="11" max="12" width="14.28125" style="4" customWidth="1"/>
    <col min="13" max="16384" width="11.57421875" style="1" customWidth="1"/>
  </cols>
  <sheetData>
    <row r="1" spans="1:12" s="9" customFormat="1" ht="13.5" customHeight="1">
      <c r="A1" s="5" t="s">
        <v>0</v>
      </c>
      <c r="B1" s="6" t="s">
        <v>1</v>
      </c>
      <c r="C1" s="6"/>
      <c r="D1" s="7" t="s">
        <v>2</v>
      </c>
      <c r="E1" s="8" t="s">
        <v>3</v>
      </c>
      <c r="F1" s="8"/>
      <c r="G1" s="8"/>
      <c r="H1" s="8"/>
      <c r="I1" s="8"/>
      <c r="J1" s="8"/>
      <c r="K1" s="8"/>
      <c r="L1" s="8"/>
    </row>
    <row r="2" spans="1:12" ht="50.25">
      <c r="A2" s="5"/>
      <c r="B2" s="6"/>
      <c r="C2" s="6"/>
      <c r="D2" s="7"/>
      <c r="E2" s="10" t="s">
        <v>4</v>
      </c>
      <c r="F2" s="11" t="s">
        <v>5</v>
      </c>
      <c r="G2" s="10" t="s">
        <v>6</v>
      </c>
      <c r="H2" s="11" t="s">
        <v>7</v>
      </c>
      <c r="I2" s="11" t="s">
        <v>8</v>
      </c>
      <c r="J2" s="12" t="s">
        <v>9</v>
      </c>
      <c r="K2" s="12" t="s">
        <v>10</v>
      </c>
      <c r="L2" s="12" t="s">
        <v>11</v>
      </c>
    </row>
    <row r="3" spans="1:12" ht="13.5" customHeight="1">
      <c r="A3" s="1" t="s">
        <v>12</v>
      </c>
      <c r="B3" s="13">
        <v>1</v>
      </c>
      <c r="C3" s="14" t="s">
        <v>13</v>
      </c>
      <c r="D3" s="15">
        <v>588853</v>
      </c>
      <c r="E3" s="16">
        <v>1</v>
      </c>
      <c r="F3" s="14">
        <v>1</v>
      </c>
      <c r="G3" s="16">
        <v>30</v>
      </c>
      <c r="H3" s="14">
        <v>28.4</v>
      </c>
      <c r="I3" s="17">
        <v>321387</v>
      </c>
      <c r="J3" s="17">
        <v>379580</v>
      </c>
      <c r="K3" s="17">
        <v>156266</v>
      </c>
      <c r="L3" s="17">
        <v>26103</v>
      </c>
    </row>
    <row r="4" spans="1:12" ht="13.5" customHeight="1">
      <c r="A4" s="1" t="s">
        <v>14</v>
      </c>
      <c r="B4" s="13">
        <v>2</v>
      </c>
      <c r="C4" s="14" t="s">
        <v>15</v>
      </c>
      <c r="D4" s="15">
        <v>539870</v>
      </c>
      <c r="E4" s="16">
        <v>2</v>
      </c>
      <c r="F4" s="14">
        <v>1.8</v>
      </c>
      <c r="G4" s="16">
        <v>24</v>
      </c>
      <c r="H4" s="14">
        <v>27.6</v>
      </c>
      <c r="I4" s="17">
        <v>408365</v>
      </c>
      <c r="J4" s="17">
        <v>58000</v>
      </c>
      <c r="K4" s="17">
        <v>20000</v>
      </c>
      <c r="L4" s="17">
        <v>0</v>
      </c>
    </row>
    <row r="5" spans="1:12" ht="13.5" customHeight="1">
      <c r="A5" s="1" t="s">
        <v>16</v>
      </c>
      <c r="B5" s="13">
        <v>3</v>
      </c>
      <c r="C5" s="14" t="s">
        <v>17</v>
      </c>
      <c r="D5" s="15">
        <v>343046</v>
      </c>
      <c r="E5" s="16">
        <v>2</v>
      </c>
      <c r="F5" s="14">
        <v>2</v>
      </c>
      <c r="G5" s="16">
        <v>22</v>
      </c>
      <c r="H5" s="14">
        <v>21</v>
      </c>
      <c r="I5" s="17">
        <v>39738</v>
      </c>
      <c r="J5" s="17">
        <v>839078</v>
      </c>
      <c r="K5" s="17">
        <v>8745</v>
      </c>
      <c r="L5" s="17">
        <v>3515</v>
      </c>
    </row>
    <row r="6" spans="1:12" ht="13.5" customHeight="1">
      <c r="A6" s="1" t="s">
        <v>18</v>
      </c>
      <c r="B6" s="13">
        <v>4</v>
      </c>
      <c r="C6" s="14" t="s">
        <v>19</v>
      </c>
      <c r="D6" s="15">
        <v>165155</v>
      </c>
      <c r="E6" s="16">
        <v>1</v>
      </c>
      <c r="F6" s="14">
        <v>1</v>
      </c>
      <c r="G6" s="16">
        <v>22</v>
      </c>
      <c r="H6" s="14">
        <v>19.4</v>
      </c>
      <c r="I6" s="17">
        <v>63500</v>
      </c>
      <c r="J6" s="17">
        <v>130007.32</v>
      </c>
      <c r="K6" s="17">
        <v>58700</v>
      </c>
      <c r="L6" s="17">
        <v>16649.61</v>
      </c>
    </row>
    <row r="7" spans="1:12" ht="13.5" customHeight="1">
      <c r="A7" s="1" t="s">
        <v>18</v>
      </c>
      <c r="B7" s="13">
        <v>5</v>
      </c>
      <c r="C7" s="14" t="s">
        <v>20</v>
      </c>
      <c r="D7" s="15">
        <v>135836</v>
      </c>
      <c r="E7" s="16">
        <v>1</v>
      </c>
      <c r="F7" s="14">
        <v>1</v>
      </c>
      <c r="G7" s="16">
        <v>16</v>
      </c>
      <c r="H7" s="14">
        <v>15.2</v>
      </c>
      <c r="I7" s="17">
        <v>127250</v>
      </c>
      <c r="J7" s="17">
        <v>80000</v>
      </c>
      <c r="K7" s="17">
        <v>27200</v>
      </c>
      <c r="L7" s="17">
        <v>30000</v>
      </c>
    </row>
    <row r="8" spans="1:12" ht="13.5" customHeight="1">
      <c r="A8" s="1" t="s">
        <v>18</v>
      </c>
      <c r="B8" s="13">
        <v>6</v>
      </c>
      <c r="C8" s="14" t="s">
        <v>21</v>
      </c>
      <c r="D8" s="15">
        <v>1094579</v>
      </c>
      <c r="E8" s="16">
        <v>3</v>
      </c>
      <c r="F8" s="14">
        <v>3</v>
      </c>
      <c r="G8" s="16">
        <v>50</v>
      </c>
      <c r="H8" s="14">
        <v>48.5</v>
      </c>
      <c r="I8" s="17">
        <v>227184</v>
      </c>
      <c r="J8" s="18" t="s">
        <v>22</v>
      </c>
      <c r="K8" s="17">
        <v>60978</v>
      </c>
      <c r="L8" s="18" t="s">
        <v>22</v>
      </c>
    </row>
    <row r="9" spans="1:12" ht="13.5" customHeight="1">
      <c r="A9" s="1" t="s">
        <v>23</v>
      </c>
      <c r="B9" s="13">
        <v>7</v>
      </c>
      <c r="C9" s="14" t="s">
        <v>24</v>
      </c>
      <c r="D9" s="15">
        <v>319305</v>
      </c>
      <c r="E9" s="19">
        <v>1</v>
      </c>
      <c r="F9" s="20">
        <v>1</v>
      </c>
      <c r="G9" s="19">
        <v>17</v>
      </c>
      <c r="H9" s="20">
        <v>16.7</v>
      </c>
      <c r="I9" s="17">
        <v>116587</v>
      </c>
      <c r="J9" s="17">
        <v>87883</v>
      </c>
      <c r="K9" s="17">
        <v>79988</v>
      </c>
      <c r="L9" s="17">
        <v>111475</v>
      </c>
    </row>
    <row r="10" spans="1:12" ht="13.5" customHeight="1">
      <c r="A10" s="1" t="s">
        <v>25</v>
      </c>
      <c r="B10" s="13">
        <v>8</v>
      </c>
      <c r="C10" s="14" t="s">
        <v>26</v>
      </c>
      <c r="D10" s="15">
        <v>282665</v>
      </c>
      <c r="E10" s="16">
        <v>2</v>
      </c>
      <c r="F10" s="14">
        <v>2</v>
      </c>
      <c r="G10" s="16">
        <v>18</v>
      </c>
      <c r="H10" s="14">
        <v>16.8</v>
      </c>
      <c r="I10" s="17">
        <v>58588</v>
      </c>
      <c r="J10" s="17">
        <v>55875</v>
      </c>
      <c r="K10" s="17">
        <v>47920</v>
      </c>
      <c r="L10" s="17">
        <v>6775</v>
      </c>
    </row>
    <row r="11" spans="1:12" ht="13.5" customHeight="1">
      <c r="A11" s="1" t="s">
        <v>27</v>
      </c>
      <c r="B11" s="13">
        <v>9</v>
      </c>
      <c r="C11" s="14" t="s">
        <v>28</v>
      </c>
      <c r="D11" s="15">
        <v>156701</v>
      </c>
      <c r="E11" s="16">
        <v>2</v>
      </c>
      <c r="F11" s="14">
        <v>2</v>
      </c>
      <c r="G11" s="16">
        <v>10</v>
      </c>
      <c r="H11" s="14">
        <v>10</v>
      </c>
      <c r="I11" s="17">
        <v>0</v>
      </c>
      <c r="J11" s="18" t="s">
        <v>22</v>
      </c>
      <c r="K11" s="17">
        <v>22249.45</v>
      </c>
      <c r="L11" s="18" t="s">
        <v>22</v>
      </c>
    </row>
    <row r="12" spans="1:12" ht="13.5" customHeight="1">
      <c r="A12" s="1" t="s">
        <v>25</v>
      </c>
      <c r="B12" s="13">
        <v>10</v>
      </c>
      <c r="C12" s="14" t="s">
        <v>29</v>
      </c>
      <c r="D12" s="15">
        <v>311720</v>
      </c>
      <c r="E12" s="16">
        <v>2</v>
      </c>
      <c r="F12" s="14">
        <v>2</v>
      </c>
      <c r="G12" s="16">
        <v>18</v>
      </c>
      <c r="H12" s="14">
        <v>17</v>
      </c>
      <c r="I12" s="17">
        <v>744450</v>
      </c>
      <c r="J12" s="17">
        <v>101272</v>
      </c>
      <c r="K12" s="17">
        <v>183000</v>
      </c>
      <c r="L12" s="17">
        <v>18508.26</v>
      </c>
    </row>
    <row r="13" spans="1:12" ht="13.5" customHeight="1">
      <c r="A13" s="1" t="s">
        <v>30</v>
      </c>
      <c r="B13" s="13">
        <v>11</v>
      </c>
      <c r="C13" s="14" t="s">
        <v>31</v>
      </c>
      <c r="D13" s="15">
        <v>353980</v>
      </c>
      <c r="E13" s="16">
        <v>4</v>
      </c>
      <c r="F13" s="14">
        <v>3.8</v>
      </c>
      <c r="G13" s="16">
        <v>38</v>
      </c>
      <c r="H13" s="14">
        <v>35.7</v>
      </c>
      <c r="I13" s="17">
        <v>125631</v>
      </c>
      <c r="J13" s="17">
        <v>373367</v>
      </c>
      <c r="K13" s="17">
        <v>88300</v>
      </c>
      <c r="L13" s="17">
        <v>76047</v>
      </c>
    </row>
    <row r="14" spans="1:12" ht="13.5" customHeight="1">
      <c r="A14" s="1" t="s">
        <v>27</v>
      </c>
      <c r="B14" s="13">
        <v>12</v>
      </c>
      <c r="C14" s="14" t="s">
        <v>32</v>
      </c>
      <c r="D14" s="15">
        <v>288364</v>
      </c>
      <c r="E14" s="16">
        <v>2</v>
      </c>
      <c r="F14" s="14">
        <v>2</v>
      </c>
      <c r="G14" s="16">
        <v>20</v>
      </c>
      <c r="H14" s="14">
        <v>17.3</v>
      </c>
      <c r="I14" s="17">
        <v>59507.39</v>
      </c>
      <c r="J14" s="17">
        <v>111635.06</v>
      </c>
      <c r="K14" s="17">
        <v>160587.81</v>
      </c>
      <c r="L14" s="17">
        <v>129485.09</v>
      </c>
    </row>
    <row r="15" spans="1:12" ht="13.5" customHeight="1">
      <c r="A15" s="1" t="s">
        <v>18</v>
      </c>
      <c r="B15" s="21">
        <v>13</v>
      </c>
      <c r="C15" s="14" t="s">
        <v>33</v>
      </c>
      <c r="D15" s="15">
        <v>2000550</v>
      </c>
      <c r="E15" s="16">
        <v>7</v>
      </c>
      <c r="F15" s="14">
        <v>7</v>
      </c>
      <c r="G15" s="16">
        <v>75</v>
      </c>
      <c r="H15" s="14">
        <v>70.5</v>
      </c>
      <c r="I15" s="17">
        <v>469000</v>
      </c>
      <c r="J15" s="17">
        <v>0</v>
      </c>
      <c r="K15" s="17">
        <v>425000</v>
      </c>
      <c r="L15" s="17">
        <v>0</v>
      </c>
    </row>
    <row r="16" spans="1:12" ht="13.5" customHeight="1">
      <c r="A16" s="1" t="s">
        <v>34</v>
      </c>
      <c r="B16" s="21">
        <v>14</v>
      </c>
      <c r="C16" s="14" t="s">
        <v>35</v>
      </c>
      <c r="D16" s="15">
        <v>697054</v>
      </c>
      <c r="E16" s="16">
        <v>3</v>
      </c>
      <c r="F16" s="14">
        <v>3</v>
      </c>
      <c r="G16" s="16">
        <v>36</v>
      </c>
      <c r="H16" s="14">
        <v>35</v>
      </c>
      <c r="I16" s="17">
        <v>350930</v>
      </c>
      <c r="J16" s="18" t="s">
        <v>22</v>
      </c>
      <c r="K16" s="17">
        <v>95000</v>
      </c>
      <c r="L16" s="18" t="s">
        <v>22</v>
      </c>
    </row>
    <row r="17" spans="1:12" ht="13.5" customHeight="1">
      <c r="A17" s="1" t="s">
        <v>16</v>
      </c>
      <c r="B17" s="21">
        <v>15</v>
      </c>
      <c r="C17" s="14" t="s">
        <v>36</v>
      </c>
      <c r="D17" s="15">
        <v>148162</v>
      </c>
      <c r="E17" s="16">
        <v>2</v>
      </c>
      <c r="F17" s="14">
        <v>2</v>
      </c>
      <c r="G17" s="16">
        <v>15</v>
      </c>
      <c r="H17" s="14">
        <v>15.2</v>
      </c>
      <c r="I17" s="17">
        <v>15000</v>
      </c>
      <c r="J17" s="18" t="s">
        <v>22</v>
      </c>
      <c r="K17" s="17">
        <v>50000</v>
      </c>
      <c r="L17" s="18" t="s">
        <v>22</v>
      </c>
    </row>
    <row r="18" spans="1:12" ht="13.5" customHeight="1">
      <c r="A18" s="1" t="s">
        <v>37</v>
      </c>
      <c r="B18" s="21">
        <v>16</v>
      </c>
      <c r="C18" s="14" t="s">
        <v>38</v>
      </c>
      <c r="D18" s="15">
        <v>351577</v>
      </c>
      <c r="E18" s="16">
        <v>2</v>
      </c>
      <c r="F18" s="14">
        <v>2</v>
      </c>
      <c r="G18" s="16">
        <v>26</v>
      </c>
      <c r="H18" s="14">
        <v>25</v>
      </c>
      <c r="I18" s="17">
        <v>138440</v>
      </c>
      <c r="J18" s="17">
        <v>80810</v>
      </c>
      <c r="K18" s="17">
        <v>17475</v>
      </c>
      <c r="L18" s="17">
        <v>156709</v>
      </c>
    </row>
    <row r="19" spans="1:12" ht="13.5" customHeight="1">
      <c r="A19" s="1" t="s">
        <v>37</v>
      </c>
      <c r="B19" s="21">
        <v>17</v>
      </c>
      <c r="C19" s="14" t="s">
        <v>39</v>
      </c>
      <c r="D19" s="15">
        <v>616607</v>
      </c>
      <c r="E19" s="16">
        <v>3</v>
      </c>
      <c r="F19" s="14">
        <v>3</v>
      </c>
      <c r="G19" s="16">
        <v>36</v>
      </c>
      <c r="H19" s="14">
        <v>35</v>
      </c>
      <c r="I19" s="17">
        <v>160935.29</v>
      </c>
      <c r="J19" s="17">
        <v>230861.73</v>
      </c>
      <c r="K19" s="17">
        <v>47386.46</v>
      </c>
      <c r="L19" s="17">
        <v>26120.69</v>
      </c>
    </row>
    <row r="20" spans="1:12" ht="13.5" customHeight="1">
      <c r="A20" s="1" t="s">
        <v>40</v>
      </c>
      <c r="B20" s="21">
        <v>18</v>
      </c>
      <c r="C20" s="14" t="s">
        <v>41</v>
      </c>
      <c r="D20" s="15">
        <v>319423</v>
      </c>
      <c r="E20" s="16">
        <v>2</v>
      </c>
      <c r="F20" s="14">
        <v>2</v>
      </c>
      <c r="G20" s="16">
        <v>28</v>
      </c>
      <c r="H20" s="14">
        <v>26.9</v>
      </c>
      <c r="I20" s="17">
        <v>140620</v>
      </c>
      <c r="J20" s="17">
        <v>119380</v>
      </c>
      <c r="K20" s="17">
        <v>192400</v>
      </c>
      <c r="L20" s="17">
        <v>216400</v>
      </c>
    </row>
    <row r="21" spans="1:12" ht="13.5" customHeight="1">
      <c r="A21" s="1" t="s">
        <v>42</v>
      </c>
      <c r="B21" s="21">
        <v>19</v>
      </c>
      <c r="C21" s="14" t="s">
        <v>43</v>
      </c>
      <c r="D21" s="15">
        <v>244685</v>
      </c>
      <c r="E21" s="16">
        <v>2</v>
      </c>
      <c r="F21" s="14">
        <v>2</v>
      </c>
      <c r="G21" s="16">
        <v>20</v>
      </c>
      <c r="H21" s="14">
        <v>19.6</v>
      </c>
      <c r="I21" s="17">
        <v>200392</v>
      </c>
      <c r="J21" s="17">
        <v>157087.05</v>
      </c>
      <c r="K21" s="17">
        <v>8182</v>
      </c>
      <c r="L21" s="17">
        <v>35954.75</v>
      </c>
    </row>
    <row r="22" spans="1:12" ht="13.5" customHeight="1">
      <c r="A22" s="1" t="s">
        <v>44</v>
      </c>
      <c r="B22" s="21" t="s">
        <v>45</v>
      </c>
      <c r="C22" s="14" t="s">
        <v>46</v>
      </c>
      <c r="D22" s="15">
        <v>141330</v>
      </c>
      <c r="E22" s="16">
        <v>2</v>
      </c>
      <c r="F22" s="14">
        <v>2</v>
      </c>
      <c r="G22" s="16">
        <v>17</v>
      </c>
      <c r="H22" s="14">
        <v>16.6</v>
      </c>
      <c r="I22" s="17">
        <v>71905</v>
      </c>
      <c r="J22" s="17">
        <v>12000</v>
      </c>
      <c r="K22" s="17">
        <v>63802</v>
      </c>
      <c r="L22" s="17">
        <v>15000</v>
      </c>
    </row>
    <row r="23" spans="1:12" ht="13.5" customHeight="1">
      <c r="A23" s="1" t="s">
        <v>44</v>
      </c>
      <c r="B23" s="21" t="s">
        <v>47</v>
      </c>
      <c r="C23" s="14" t="s">
        <v>48</v>
      </c>
      <c r="D23" s="15">
        <v>164344</v>
      </c>
      <c r="E23" s="16">
        <v>1</v>
      </c>
      <c r="F23" s="14">
        <v>1</v>
      </c>
      <c r="G23" s="16">
        <v>17</v>
      </c>
      <c r="H23" s="14">
        <v>15.7</v>
      </c>
      <c r="I23" s="17">
        <v>2990</v>
      </c>
      <c r="J23" s="17">
        <v>0</v>
      </c>
      <c r="K23" s="17">
        <v>140381</v>
      </c>
      <c r="L23" s="17">
        <v>0</v>
      </c>
    </row>
    <row r="24" spans="1:12" ht="13.5" customHeight="1">
      <c r="A24" s="1" t="s">
        <v>49</v>
      </c>
      <c r="B24" s="21">
        <v>21</v>
      </c>
      <c r="C24" s="14" t="s">
        <v>50</v>
      </c>
      <c r="D24" s="15">
        <v>524144</v>
      </c>
      <c r="E24" s="16">
        <v>4</v>
      </c>
      <c r="F24" s="14">
        <v>4</v>
      </c>
      <c r="G24" s="16">
        <v>17</v>
      </c>
      <c r="H24" s="14">
        <v>16.5</v>
      </c>
      <c r="I24" s="17">
        <v>68609</v>
      </c>
      <c r="J24" s="17">
        <v>12838</v>
      </c>
      <c r="K24" s="17">
        <v>40740</v>
      </c>
      <c r="L24" s="17">
        <v>157961</v>
      </c>
    </row>
    <row r="25" spans="1:12" ht="13.5" customHeight="1">
      <c r="A25" s="1" t="s">
        <v>51</v>
      </c>
      <c r="B25" s="13">
        <v>22</v>
      </c>
      <c r="C25" s="22" t="s">
        <v>52</v>
      </c>
      <c r="D25" s="23">
        <v>587519</v>
      </c>
      <c r="E25" s="24">
        <v>2</v>
      </c>
      <c r="F25" s="22">
        <v>2</v>
      </c>
      <c r="G25" s="24">
        <v>20</v>
      </c>
      <c r="H25" s="22">
        <v>19.4</v>
      </c>
      <c r="I25" s="25">
        <v>212348</v>
      </c>
      <c r="J25" s="25">
        <v>41310</v>
      </c>
      <c r="K25" s="25">
        <v>66073</v>
      </c>
      <c r="L25" s="25">
        <v>73393</v>
      </c>
    </row>
    <row r="26" spans="1:12" ht="13.5" customHeight="1">
      <c r="A26" s="1" t="s">
        <v>42</v>
      </c>
      <c r="B26" s="21">
        <v>23</v>
      </c>
      <c r="C26" s="14" t="s">
        <v>53</v>
      </c>
      <c r="D26" s="15">
        <v>123584</v>
      </c>
      <c r="E26" s="16">
        <v>0</v>
      </c>
      <c r="F26" s="14">
        <v>0</v>
      </c>
      <c r="G26" s="16">
        <v>14</v>
      </c>
      <c r="H26" s="14">
        <v>13.6</v>
      </c>
      <c r="I26" s="17">
        <v>76500</v>
      </c>
      <c r="J26" s="17">
        <v>56100</v>
      </c>
      <c r="K26" s="17">
        <v>28000</v>
      </c>
      <c r="L26" s="17">
        <v>0</v>
      </c>
    </row>
    <row r="27" spans="1:12" ht="13.5" customHeight="1">
      <c r="A27" s="1" t="s">
        <v>54</v>
      </c>
      <c r="B27" s="21">
        <v>24</v>
      </c>
      <c r="C27" s="14" t="s">
        <v>55</v>
      </c>
      <c r="D27" s="15">
        <v>411300</v>
      </c>
      <c r="E27" s="16">
        <v>2</v>
      </c>
      <c r="F27" s="14">
        <v>2</v>
      </c>
      <c r="G27" s="16">
        <v>37</v>
      </c>
      <c r="H27" s="14">
        <v>36.1</v>
      </c>
      <c r="I27" s="17">
        <v>158315</v>
      </c>
      <c r="J27" s="18" t="s">
        <v>22</v>
      </c>
      <c r="K27" s="17">
        <v>63877</v>
      </c>
      <c r="L27" s="18" t="s">
        <v>22</v>
      </c>
    </row>
    <row r="28" spans="1:12" ht="13.5" customHeight="1">
      <c r="A28" s="1" t="s">
        <v>56</v>
      </c>
      <c r="B28" s="21">
        <v>25</v>
      </c>
      <c r="C28" s="14" t="s">
        <v>57</v>
      </c>
      <c r="D28" s="15">
        <v>516200</v>
      </c>
      <c r="E28" s="16">
        <v>4</v>
      </c>
      <c r="F28" s="14">
        <v>3.6</v>
      </c>
      <c r="G28" s="16">
        <v>23</v>
      </c>
      <c r="H28" s="14">
        <v>21.6</v>
      </c>
      <c r="I28" s="17">
        <v>166509</v>
      </c>
      <c r="J28" s="17">
        <v>132129.37</v>
      </c>
      <c r="K28" s="17">
        <v>62658</v>
      </c>
      <c r="L28" s="17">
        <v>229956.02</v>
      </c>
    </row>
    <row r="29" spans="1:12" ht="13.5" customHeight="1">
      <c r="A29" s="1" t="s">
        <v>23</v>
      </c>
      <c r="B29" s="21">
        <v>26</v>
      </c>
      <c r="C29" s="14" t="s">
        <v>58</v>
      </c>
      <c r="D29" s="15">
        <v>484715</v>
      </c>
      <c r="E29" s="16">
        <v>3</v>
      </c>
      <c r="F29" s="14">
        <v>2.7</v>
      </c>
      <c r="G29" s="16">
        <v>31</v>
      </c>
      <c r="H29" s="14">
        <v>27.1</v>
      </c>
      <c r="I29" s="17">
        <v>361071</v>
      </c>
      <c r="J29" s="17">
        <v>53100</v>
      </c>
      <c r="K29" s="17">
        <v>13000</v>
      </c>
      <c r="L29" s="17">
        <v>64663</v>
      </c>
    </row>
    <row r="30" spans="1:12" ht="13.5" customHeight="1">
      <c r="A30" s="1" t="s">
        <v>59</v>
      </c>
      <c r="B30" s="21">
        <v>27</v>
      </c>
      <c r="C30" s="14" t="s">
        <v>60</v>
      </c>
      <c r="D30" s="15">
        <v>599181</v>
      </c>
      <c r="E30" s="16">
        <v>3</v>
      </c>
      <c r="F30" s="14">
        <v>3</v>
      </c>
      <c r="G30" s="16">
        <v>16</v>
      </c>
      <c r="H30" s="14">
        <v>15.8</v>
      </c>
      <c r="I30" s="17">
        <v>262878</v>
      </c>
      <c r="J30" s="17">
        <v>15580.56</v>
      </c>
      <c r="K30" s="17">
        <v>114631</v>
      </c>
      <c r="L30" s="17">
        <v>58049</v>
      </c>
    </row>
    <row r="31" spans="1:12" ht="13.5" customHeight="1">
      <c r="A31" s="1" t="s">
        <v>40</v>
      </c>
      <c r="B31" s="21">
        <v>28</v>
      </c>
      <c r="C31" s="14" t="s">
        <v>61</v>
      </c>
      <c r="D31" s="15">
        <v>440291</v>
      </c>
      <c r="E31" s="16">
        <v>1</v>
      </c>
      <c r="F31" s="14">
        <v>1</v>
      </c>
      <c r="G31" s="16">
        <v>24</v>
      </c>
      <c r="H31" s="14">
        <v>22.7</v>
      </c>
      <c r="I31" s="17">
        <v>189070</v>
      </c>
      <c r="J31" s="17">
        <v>0</v>
      </c>
      <c r="K31" s="17">
        <v>69000</v>
      </c>
      <c r="L31" s="17">
        <v>20000</v>
      </c>
    </row>
    <row r="32" spans="1:12" ht="13.5" customHeight="1">
      <c r="A32" s="1" t="s">
        <v>51</v>
      </c>
      <c r="B32" s="21">
        <v>29</v>
      </c>
      <c r="C32" s="14" t="s">
        <v>62</v>
      </c>
      <c r="D32" s="15">
        <v>897628</v>
      </c>
      <c r="E32" s="16">
        <v>3</v>
      </c>
      <c r="F32" s="14">
        <v>3</v>
      </c>
      <c r="G32" s="16">
        <v>29</v>
      </c>
      <c r="H32" s="14">
        <v>26.7</v>
      </c>
      <c r="I32" s="17">
        <v>233767</v>
      </c>
      <c r="J32" s="17">
        <v>115646</v>
      </c>
      <c r="K32" s="17">
        <v>141676</v>
      </c>
      <c r="L32" s="17">
        <v>73003</v>
      </c>
    </row>
    <row r="33" spans="1:12" ht="13.5" customHeight="1">
      <c r="A33" s="1" t="s">
        <v>63</v>
      </c>
      <c r="B33" s="21">
        <v>30</v>
      </c>
      <c r="C33" s="14" t="s">
        <v>64</v>
      </c>
      <c r="D33" s="15">
        <v>709000</v>
      </c>
      <c r="E33" s="16">
        <v>3</v>
      </c>
      <c r="F33" s="14">
        <v>3</v>
      </c>
      <c r="G33" s="16">
        <v>30</v>
      </c>
      <c r="H33" s="14">
        <v>28.1</v>
      </c>
      <c r="I33" s="17">
        <v>33976</v>
      </c>
      <c r="J33" s="17">
        <v>206234</v>
      </c>
      <c r="K33" s="17">
        <v>27303</v>
      </c>
      <c r="L33" s="17">
        <v>0</v>
      </c>
    </row>
    <row r="34" spans="1:12" ht="13.5" customHeight="1">
      <c r="A34" s="1" t="s">
        <v>27</v>
      </c>
      <c r="B34" s="13">
        <v>31</v>
      </c>
      <c r="C34" s="22" t="s">
        <v>65</v>
      </c>
      <c r="D34" s="23">
        <v>1243641</v>
      </c>
      <c r="E34" s="24">
        <v>7</v>
      </c>
      <c r="F34" s="22">
        <v>6.7</v>
      </c>
      <c r="G34" s="24">
        <v>69</v>
      </c>
      <c r="H34" s="22">
        <v>66.6</v>
      </c>
      <c r="I34" s="25">
        <v>262230</v>
      </c>
      <c r="J34" s="25">
        <v>209297</v>
      </c>
      <c r="K34" s="25">
        <v>11746</v>
      </c>
      <c r="L34" s="25">
        <v>16452</v>
      </c>
    </row>
    <row r="35" spans="1:12" ht="13.5" customHeight="1">
      <c r="A35" s="1" t="s">
        <v>27</v>
      </c>
      <c r="B35" s="21">
        <v>32</v>
      </c>
      <c r="C35" s="14" t="s">
        <v>66</v>
      </c>
      <c r="D35" s="15">
        <v>188159</v>
      </c>
      <c r="E35" s="16">
        <v>2</v>
      </c>
      <c r="F35" s="14">
        <v>2</v>
      </c>
      <c r="G35" s="16">
        <v>17</v>
      </c>
      <c r="H35" s="14">
        <v>16.3</v>
      </c>
      <c r="I35" s="17">
        <v>42500</v>
      </c>
      <c r="J35" s="17">
        <v>0</v>
      </c>
      <c r="K35" s="17">
        <v>39000</v>
      </c>
      <c r="L35" s="17">
        <v>0</v>
      </c>
    </row>
    <row r="36" spans="1:15" ht="13.5" customHeight="1">
      <c r="A36" s="1" t="s">
        <v>54</v>
      </c>
      <c r="B36" s="21">
        <v>33</v>
      </c>
      <c r="C36" s="14" t="s">
        <v>67</v>
      </c>
      <c r="D36" s="15">
        <v>1449245</v>
      </c>
      <c r="E36" s="24">
        <v>6</v>
      </c>
      <c r="F36" s="22">
        <v>6</v>
      </c>
      <c r="G36" s="24">
        <v>88</v>
      </c>
      <c r="H36" s="22">
        <v>88</v>
      </c>
      <c r="I36" s="25">
        <v>250800</v>
      </c>
      <c r="J36" s="25">
        <v>289900</v>
      </c>
      <c r="K36" s="25">
        <v>330000</v>
      </c>
      <c r="L36" s="25">
        <v>562500</v>
      </c>
      <c r="M36" s="26"/>
      <c r="N36" s="26"/>
      <c r="O36" s="26"/>
    </row>
    <row r="37" spans="1:12" ht="13.5" customHeight="1">
      <c r="A37" s="1" t="s">
        <v>30</v>
      </c>
      <c r="B37" s="21">
        <v>34</v>
      </c>
      <c r="C37" s="14" t="s">
        <v>68</v>
      </c>
      <c r="D37" s="15">
        <v>1044558</v>
      </c>
      <c r="E37" s="16">
        <v>6</v>
      </c>
      <c r="F37" s="14">
        <v>5.3</v>
      </c>
      <c r="G37" s="16">
        <v>59</v>
      </c>
      <c r="H37" s="14">
        <v>57</v>
      </c>
      <c r="I37" s="17">
        <v>354500</v>
      </c>
      <c r="J37" s="18" t="s">
        <v>22</v>
      </c>
      <c r="K37" s="17">
        <v>467000</v>
      </c>
      <c r="L37" s="18" t="s">
        <v>22</v>
      </c>
    </row>
    <row r="38" spans="1:12" ht="13.5" customHeight="1">
      <c r="A38" s="1" t="s">
        <v>51</v>
      </c>
      <c r="B38" s="21">
        <v>35</v>
      </c>
      <c r="C38" s="14" t="s">
        <v>69</v>
      </c>
      <c r="D38" s="15">
        <v>988100</v>
      </c>
      <c r="E38" s="16">
        <v>5</v>
      </c>
      <c r="F38" s="14">
        <v>4.8</v>
      </c>
      <c r="G38" s="16">
        <v>58</v>
      </c>
      <c r="H38" s="14">
        <v>56.4</v>
      </c>
      <c r="I38" s="17">
        <v>217490</v>
      </c>
      <c r="J38" s="17">
        <v>374080</v>
      </c>
      <c r="K38" s="17">
        <v>109465</v>
      </c>
      <c r="L38" s="17">
        <v>0</v>
      </c>
    </row>
    <row r="39" spans="1:12" ht="13.5" customHeight="1">
      <c r="A39" s="1" t="s">
        <v>40</v>
      </c>
      <c r="B39" s="21">
        <v>36</v>
      </c>
      <c r="C39" s="14" t="s">
        <v>70</v>
      </c>
      <c r="D39" s="15">
        <v>232004</v>
      </c>
      <c r="E39" s="16">
        <v>1</v>
      </c>
      <c r="F39" s="14">
        <v>1</v>
      </c>
      <c r="G39" s="16">
        <v>16</v>
      </c>
      <c r="H39" s="14">
        <v>14.4</v>
      </c>
      <c r="I39" s="27">
        <v>161688.13</v>
      </c>
      <c r="J39" s="17">
        <v>0</v>
      </c>
      <c r="K39" s="17">
        <v>5265.6</v>
      </c>
      <c r="L39" s="17">
        <v>371691.91</v>
      </c>
    </row>
    <row r="40" spans="1:12" ht="13.5" customHeight="1">
      <c r="A40" s="1" t="s">
        <v>40</v>
      </c>
      <c r="B40" s="21">
        <v>37</v>
      </c>
      <c r="C40" s="14" t="s">
        <v>71</v>
      </c>
      <c r="D40" s="15">
        <v>605819</v>
      </c>
      <c r="E40" s="16">
        <v>4</v>
      </c>
      <c r="F40" s="14">
        <v>3.8</v>
      </c>
      <c r="G40" s="16">
        <v>26</v>
      </c>
      <c r="H40" s="14">
        <v>25.2</v>
      </c>
      <c r="I40" s="17">
        <v>90000</v>
      </c>
      <c r="J40" s="17">
        <v>0</v>
      </c>
      <c r="K40" s="17">
        <v>101000</v>
      </c>
      <c r="L40" s="17">
        <v>0</v>
      </c>
    </row>
    <row r="41" spans="1:12" ht="13.5" customHeight="1">
      <c r="A41" s="1" t="s">
        <v>23</v>
      </c>
      <c r="B41" s="21">
        <v>38</v>
      </c>
      <c r="C41" s="14" t="s">
        <v>72</v>
      </c>
      <c r="D41" s="15">
        <v>1230000</v>
      </c>
      <c r="E41" s="16">
        <v>4</v>
      </c>
      <c r="F41" s="14">
        <v>3.6</v>
      </c>
      <c r="G41" s="16">
        <v>26</v>
      </c>
      <c r="H41" s="14">
        <v>25.8</v>
      </c>
      <c r="I41" s="17">
        <v>131000</v>
      </c>
      <c r="J41" s="18" t="s">
        <v>22</v>
      </c>
      <c r="K41" s="17">
        <v>85000</v>
      </c>
      <c r="L41" s="18" t="s">
        <v>22</v>
      </c>
    </row>
    <row r="42" spans="1:12" s="26" customFormat="1" ht="13.5" customHeight="1">
      <c r="A42" s="26" t="s">
        <v>56</v>
      </c>
      <c r="B42" s="21">
        <v>39</v>
      </c>
      <c r="C42" s="22" t="s">
        <v>73</v>
      </c>
      <c r="D42" s="23">
        <v>255000</v>
      </c>
      <c r="E42" s="24">
        <v>2</v>
      </c>
      <c r="F42" s="22">
        <v>1.9</v>
      </c>
      <c r="G42" s="24">
        <v>21</v>
      </c>
      <c r="H42" s="22">
        <v>17.35</v>
      </c>
      <c r="I42" s="25">
        <v>32045</v>
      </c>
      <c r="J42" s="25">
        <v>32058</v>
      </c>
      <c r="K42" s="25">
        <v>41569</v>
      </c>
      <c r="L42" s="25">
        <v>35675</v>
      </c>
    </row>
    <row r="43" spans="1:12" s="26" customFormat="1" ht="13.5" customHeight="1">
      <c r="A43" s="26" t="s">
        <v>54</v>
      </c>
      <c r="B43" s="21">
        <v>40</v>
      </c>
      <c r="C43" s="22" t="s">
        <v>74</v>
      </c>
      <c r="D43" s="23">
        <v>371500</v>
      </c>
      <c r="E43" s="24">
        <v>1</v>
      </c>
      <c r="F43" s="22">
        <v>1</v>
      </c>
      <c r="G43" s="24">
        <v>29</v>
      </c>
      <c r="H43" s="22">
        <v>28.3</v>
      </c>
      <c r="I43" s="25">
        <v>240662.5</v>
      </c>
      <c r="J43" s="25">
        <v>0</v>
      </c>
      <c r="K43" s="25">
        <v>88792.17</v>
      </c>
      <c r="L43" s="25">
        <v>0</v>
      </c>
    </row>
    <row r="44" spans="1:12" ht="13.5" customHeight="1">
      <c r="A44" s="1" t="s">
        <v>40</v>
      </c>
      <c r="B44" s="21">
        <v>41</v>
      </c>
      <c r="C44" s="14" t="s">
        <v>75</v>
      </c>
      <c r="D44" s="15">
        <v>330079</v>
      </c>
      <c r="E44" s="16">
        <v>2</v>
      </c>
      <c r="F44" s="14">
        <v>2</v>
      </c>
      <c r="G44" s="16">
        <v>20</v>
      </c>
      <c r="H44" s="14">
        <v>20</v>
      </c>
      <c r="I44" s="17">
        <v>117470</v>
      </c>
      <c r="J44" s="18" t="s">
        <v>22</v>
      </c>
      <c r="K44" s="17">
        <v>10924</v>
      </c>
      <c r="L44" s="18" t="s">
        <v>22</v>
      </c>
    </row>
    <row r="45" spans="1:12" ht="13.5" customHeight="1">
      <c r="A45" s="1" t="s">
        <v>23</v>
      </c>
      <c r="B45" s="21">
        <v>42</v>
      </c>
      <c r="C45" s="14" t="s">
        <v>76</v>
      </c>
      <c r="D45" s="15">
        <v>766729</v>
      </c>
      <c r="E45" s="16">
        <v>3</v>
      </c>
      <c r="F45" s="14">
        <v>3</v>
      </c>
      <c r="G45" s="16">
        <v>34</v>
      </c>
      <c r="H45" s="14">
        <v>32.5</v>
      </c>
      <c r="I45" s="17">
        <v>225056</v>
      </c>
      <c r="J45" s="17">
        <v>76817</v>
      </c>
      <c r="K45" s="17">
        <v>69037</v>
      </c>
      <c r="L45" s="17">
        <v>119899</v>
      </c>
    </row>
    <row r="46" spans="1:12" ht="13.5" customHeight="1">
      <c r="A46" s="1" t="s">
        <v>16</v>
      </c>
      <c r="B46" s="13">
        <v>43</v>
      </c>
      <c r="C46" s="22" t="s">
        <v>77</v>
      </c>
      <c r="D46" s="23">
        <v>231877</v>
      </c>
      <c r="E46" s="24">
        <v>1</v>
      </c>
      <c r="F46" s="22">
        <v>1</v>
      </c>
      <c r="G46" s="24">
        <v>18</v>
      </c>
      <c r="H46" s="22">
        <v>16.9</v>
      </c>
      <c r="I46" s="25">
        <v>145270</v>
      </c>
      <c r="J46" s="25">
        <v>2828</v>
      </c>
      <c r="K46" s="25">
        <v>116856</v>
      </c>
      <c r="L46" s="25">
        <v>14662.55</v>
      </c>
    </row>
    <row r="47" spans="1:12" ht="13.5" customHeight="1">
      <c r="A47" s="1" t="s">
        <v>78</v>
      </c>
      <c r="B47" s="21">
        <v>44</v>
      </c>
      <c r="C47" s="14" t="s">
        <v>79</v>
      </c>
      <c r="D47" s="15">
        <v>1100000</v>
      </c>
      <c r="E47" s="16">
        <v>5</v>
      </c>
      <c r="F47" s="14">
        <v>4.5</v>
      </c>
      <c r="G47" s="16">
        <v>54</v>
      </c>
      <c r="H47" s="22">
        <v>52.3</v>
      </c>
      <c r="I47" s="17">
        <v>431841</v>
      </c>
      <c r="J47" s="17">
        <v>231037</v>
      </c>
      <c r="K47" s="17">
        <v>135515</v>
      </c>
      <c r="L47" s="17">
        <v>245286</v>
      </c>
    </row>
    <row r="48" spans="1:12" ht="13.5" customHeight="1">
      <c r="A48" s="1" t="s">
        <v>40</v>
      </c>
      <c r="B48" s="21">
        <v>45</v>
      </c>
      <c r="C48" s="14" t="s">
        <v>80</v>
      </c>
      <c r="D48" s="15">
        <v>656105</v>
      </c>
      <c r="E48" s="16">
        <v>2</v>
      </c>
      <c r="F48" s="14">
        <v>2</v>
      </c>
      <c r="G48" s="16">
        <v>28</v>
      </c>
      <c r="H48" s="14">
        <v>26.3</v>
      </c>
      <c r="I48" s="17">
        <v>10000</v>
      </c>
      <c r="J48" s="17">
        <v>207349</v>
      </c>
      <c r="K48" s="17">
        <v>91500</v>
      </c>
      <c r="L48" s="17">
        <v>24000</v>
      </c>
    </row>
    <row r="49" spans="1:12" ht="13.5" customHeight="1">
      <c r="A49" s="1" t="s">
        <v>27</v>
      </c>
      <c r="B49" s="21">
        <v>46</v>
      </c>
      <c r="C49" s="14" t="s">
        <v>81</v>
      </c>
      <c r="D49" s="15">
        <v>180305</v>
      </c>
      <c r="E49" s="16">
        <v>2</v>
      </c>
      <c r="F49" s="14">
        <v>2</v>
      </c>
      <c r="G49" s="16">
        <v>18</v>
      </c>
      <c r="H49" s="14">
        <v>16.5</v>
      </c>
      <c r="I49" s="17">
        <v>106709</v>
      </c>
      <c r="J49" s="17">
        <v>26781</v>
      </c>
      <c r="K49" s="17">
        <v>0</v>
      </c>
      <c r="L49" s="17">
        <v>148953</v>
      </c>
    </row>
    <row r="50" spans="1:12" ht="13.5" customHeight="1">
      <c r="A50" s="1" t="s">
        <v>54</v>
      </c>
      <c r="B50" s="13">
        <v>47</v>
      </c>
      <c r="C50" s="14" t="s">
        <v>82</v>
      </c>
      <c r="D50" s="15">
        <v>331123</v>
      </c>
      <c r="E50" s="16">
        <v>2</v>
      </c>
      <c r="F50" s="14">
        <v>1.8</v>
      </c>
      <c r="G50" s="16">
        <v>26</v>
      </c>
      <c r="H50" s="14">
        <v>25.1</v>
      </c>
      <c r="I50" s="17">
        <v>72901.54</v>
      </c>
      <c r="J50" s="17">
        <v>40486.3</v>
      </c>
      <c r="K50" s="17">
        <v>193058.54</v>
      </c>
      <c r="L50" s="17">
        <v>13800.52</v>
      </c>
    </row>
    <row r="51" spans="1:12" s="26" customFormat="1" ht="13.5" customHeight="1">
      <c r="A51" s="26" t="s">
        <v>30</v>
      </c>
      <c r="B51" s="13">
        <v>48</v>
      </c>
      <c r="C51" s="22" t="s">
        <v>83</v>
      </c>
      <c r="D51" s="23">
        <v>76800</v>
      </c>
      <c r="E51" s="24">
        <v>2</v>
      </c>
      <c r="F51" s="22">
        <v>1.9</v>
      </c>
      <c r="G51" s="24">
        <v>11</v>
      </c>
      <c r="H51" s="22">
        <v>10.8</v>
      </c>
      <c r="I51" s="25">
        <v>67614</v>
      </c>
      <c r="J51" s="25">
        <v>82656</v>
      </c>
      <c r="K51" s="25">
        <v>66070</v>
      </c>
      <c r="L51" s="25">
        <v>15388</v>
      </c>
    </row>
    <row r="52" spans="1:12" ht="13.5" customHeight="1">
      <c r="A52" s="1" t="s">
        <v>78</v>
      </c>
      <c r="B52" s="21">
        <v>49</v>
      </c>
      <c r="C52" s="14" t="s">
        <v>84</v>
      </c>
      <c r="D52" s="15">
        <v>784810</v>
      </c>
      <c r="E52" s="16">
        <v>4</v>
      </c>
      <c r="F52" s="14">
        <v>4</v>
      </c>
      <c r="G52" s="16">
        <v>33</v>
      </c>
      <c r="H52" s="14">
        <v>32</v>
      </c>
      <c r="I52" s="17">
        <v>121666</v>
      </c>
      <c r="J52" s="18" t="s">
        <v>22</v>
      </c>
      <c r="K52" s="17">
        <v>19964</v>
      </c>
      <c r="L52" s="18" t="s">
        <v>22</v>
      </c>
    </row>
    <row r="53" spans="1:12" ht="13.5" customHeight="1">
      <c r="A53" s="1" t="s">
        <v>34</v>
      </c>
      <c r="B53" s="21">
        <v>50</v>
      </c>
      <c r="C53" s="14" t="s">
        <v>85</v>
      </c>
      <c r="D53" s="15">
        <v>498747</v>
      </c>
      <c r="E53" s="16">
        <v>2</v>
      </c>
      <c r="F53" s="14">
        <v>2</v>
      </c>
      <c r="G53" s="16">
        <v>33</v>
      </c>
      <c r="H53" s="14">
        <v>32</v>
      </c>
      <c r="I53" s="17">
        <v>102596</v>
      </c>
      <c r="J53" s="17">
        <v>181672</v>
      </c>
      <c r="K53" s="17">
        <v>120479</v>
      </c>
      <c r="L53" s="17">
        <v>57238</v>
      </c>
    </row>
    <row r="54" spans="1:12" ht="13.5" customHeight="1">
      <c r="A54" s="1" t="s">
        <v>25</v>
      </c>
      <c r="B54" s="21">
        <v>51</v>
      </c>
      <c r="C54" s="14" t="s">
        <v>86</v>
      </c>
      <c r="D54" s="15">
        <v>565000</v>
      </c>
      <c r="E54" s="16">
        <v>4</v>
      </c>
      <c r="F54" s="14">
        <v>3.7</v>
      </c>
      <c r="G54" s="16">
        <v>24</v>
      </c>
      <c r="H54" s="14">
        <v>22.7</v>
      </c>
      <c r="I54" s="17">
        <v>115150</v>
      </c>
      <c r="J54" s="17">
        <v>0</v>
      </c>
      <c r="K54" s="17">
        <v>126000</v>
      </c>
      <c r="L54" s="17">
        <v>0</v>
      </c>
    </row>
    <row r="55" spans="1:12" ht="13.5" customHeight="1">
      <c r="A55" s="1" t="s">
        <v>25</v>
      </c>
      <c r="B55" s="21">
        <v>52</v>
      </c>
      <c r="C55" s="14" t="s">
        <v>87</v>
      </c>
      <c r="D55" s="15">
        <v>191000</v>
      </c>
      <c r="E55" s="16">
        <v>1</v>
      </c>
      <c r="F55" s="14">
        <v>1</v>
      </c>
      <c r="G55" s="16">
        <v>13</v>
      </c>
      <c r="H55" s="14">
        <v>12.8</v>
      </c>
      <c r="I55" s="17">
        <v>12000</v>
      </c>
      <c r="J55" s="17">
        <v>0</v>
      </c>
      <c r="K55" s="17">
        <v>95000</v>
      </c>
      <c r="L55" s="17">
        <v>130000</v>
      </c>
    </row>
    <row r="56" spans="1:12" ht="13.5" customHeight="1">
      <c r="A56" s="1" t="s">
        <v>78</v>
      </c>
      <c r="B56" s="21">
        <v>53</v>
      </c>
      <c r="C56" s="14" t="s">
        <v>88</v>
      </c>
      <c r="D56" s="15">
        <v>306337</v>
      </c>
      <c r="E56" s="16">
        <v>1</v>
      </c>
      <c r="F56" s="14">
        <v>1</v>
      </c>
      <c r="G56" s="16">
        <v>20</v>
      </c>
      <c r="H56" s="14">
        <v>18.7</v>
      </c>
      <c r="I56" s="17">
        <v>99200</v>
      </c>
      <c r="J56" s="17">
        <v>252210</v>
      </c>
      <c r="K56" s="17">
        <v>0</v>
      </c>
      <c r="L56" s="17">
        <v>216299</v>
      </c>
    </row>
    <row r="57" spans="1:12" ht="13.5" customHeight="1">
      <c r="A57" s="1" t="s">
        <v>89</v>
      </c>
      <c r="B57" s="21">
        <v>54</v>
      </c>
      <c r="C57" s="14" t="s">
        <v>90</v>
      </c>
      <c r="D57" s="15">
        <v>731019</v>
      </c>
      <c r="E57" s="16">
        <v>3</v>
      </c>
      <c r="F57" s="14">
        <v>2.8</v>
      </c>
      <c r="G57" s="16">
        <v>27</v>
      </c>
      <c r="H57" s="14">
        <v>26.4</v>
      </c>
      <c r="I57" s="17">
        <v>443944.39</v>
      </c>
      <c r="J57" s="17">
        <v>22326</v>
      </c>
      <c r="K57" s="17">
        <v>85001</v>
      </c>
      <c r="L57" s="17">
        <v>11000</v>
      </c>
    </row>
    <row r="58" spans="1:12" ht="13.5" customHeight="1">
      <c r="A58" s="1" t="s">
        <v>89</v>
      </c>
      <c r="B58" s="21">
        <v>55</v>
      </c>
      <c r="C58" s="14" t="s">
        <v>91</v>
      </c>
      <c r="D58" s="15">
        <v>194003</v>
      </c>
      <c r="E58" s="16">
        <v>2</v>
      </c>
      <c r="F58" s="14">
        <v>2</v>
      </c>
      <c r="G58" s="16">
        <v>16</v>
      </c>
      <c r="H58" s="14">
        <v>15.1</v>
      </c>
      <c r="I58" s="17">
        <v>55994</v>
      </c>
      <c r="J58" s="17">
        <v>206006</v>
      </c>
      <c r="K58" s="17">
        <v>86847</v>
      </c>
      <c r="L58" s="17">
        <v>2048</v>
      </c>
    </row>
    <row r="59" spans="1:12" ht="13.5" customHeight="1">
      <c r="A59" s="1" t="s">
        <v>51</v>
      </c>
      <c r="B59" s="21">
        <v>56</v>
      </c>
      <c r="C59" s="14" t="s">
        <v>92</v>
      </c>
      <c r="D59" s="15">
        <v>744663</v>
      </c>
      <c r="E59" s="16">
        <v>1</v>
      </c>
      <c r="F59" s="14">
        <v>1</v>
      </c>
      <c r="G59" s="16">
        <v>44</v>
      </c>
      <c r="H59" s="14">
        <v>42</v>
      </c>
      <c r="I59" s="17">
        <v>305404</v>
      </c>
      <c r="J59" s="17">
        <v>17303</v>
      </c>
      <c r="K59" s="17">
        <v>64251</v>
      </c>
      <c r="L59" s="17">
        <v>42409</v>
      </c>
    </row>
    <row r="60" spans="1:12" ht="13.5" customHeight="1">
      <c r="A60" s="1" t="s">
        <v>93</v>
      </c>
      <c r="B60" s="21">
        <v>57</v>
      </c>
      <c r="C60" s="14" t="s">
        <v>94</v>
      </c>
      <c r="D60" s="15">
        <v>1045000</v>
      </c>
      <c r="E60" s="16">
        <v>3</v>
      </c>
      <c r="F60" s="14">
        <v>3</v>
      </c>
      <c r="G60" s="16">
        <v>28</v>
      </c>
      <c r="H60" s="14">
        <v>27.4</v>
      </c>
      <c r="I60" s="17">
        <v>205000</v>
      </c>
      <c r="J60" s="17">
        <v>632900</v>
      </c>
      <c r="K60" s="17">
        <v>20000</v>
      </c>
      <c r="L60" s="17">
        <v>67300</v>
      </c>
    </row>
    <row r="61" spans="1:12" ht="13.5" customHeight="1">
      <c r="A61" s="1" t="s">
        <v>49</v>
      </c>
      <c r="B61" s="13">
        <v>58</v>
      </c>
      <c r="C61" s="22" t="s">
        <v>95</v>
      </c>
      <c r="D61" s="23">
        <v>219584</v>
      </c>
      <c r="E61" s="24">
        <v>2</v>
      </c>
      <c r="F61" s="22">
        <v>1.8</v>
      </c>
      <c r="G61" s="24">
        <v>17</v>
      </c>
      <c r="H61" s="22">
        <v>15.4</v>
      </c>
      <c r="I61" s="25">
        <v>15779.91</v>
      </c>
      <c r="J61" s="25">
        <v>0</v>
      </c>
      <c r="K61" s="25">
        <v>183389.85</v>
      </c>
      <c r="L61" s="25">
        <v>0</v>
      </c>
    </row>
    <row r="62" spans="1:14" ht="13.5" customHeight="1">
      <c r="A62" s="26" t="s">
        <v>96</v>
      </c>
      <c r="B62" s="13">
        <v>59</v>
      </c>
      <c r="C62" s="22" t="s">
        <v>97</v>
      </c>
      <c r="D62" s="23">
        <v>2576770</v>
      </c>
      <c r="E62" s="24">
        <v>7</v>
      </c>
      <c r="F62" s="22">
        <v>7</v>
      </c>
      <c r="G62" s="24">
        <v>48</v>
      </c>
      <c r="H62" s="22">
        <v>47.8</v>
      </c>
      <c r="I62" s="25">
        <v>499923</v>
      </c>
      <c r="J62" s="25">
        <v>249785</v>
      </c>
      <c r="K62" s="25">
        <v>210549.78</v>
      </c>
      <c r="L62" s="25">
        <v>10195840.31</v>
      </c>
      <c r="M62" s="26"/>
      <c r="N62" s="26"/>
    </row>
    <row r="63" spans="1:12" ht="13.5" customHeight="1">
      <c r="A63" s="1" t="s">
        <v>98</v>
      </c>
      <c r="B63" s="21">
        <v>60</v>
      </c>
      <c r="C63" s="14" t="s">
        <v>99</v>
      </c>
      <c r="D63" s="15">
        <v>821568</v>
      </c>
      <c r="E63" s="16">
        <v>2</v>
      </c>
      <c r="F63" s="14">
        <v>2</v>
      </c>
      <c r="G63" s="16">
        <v>44</v>
      </c>
      <c r="H63" s="14">
        <v>42.7</v>
      </c>
      <c r="I63" s="17">
        <v>359989.46</v>
      </c>
      <c r="J63" s="17">
        <v>428387.02</v>
      </c>
      <c r="K63" s="17">
        <v>75700</v>
      </c>
      <c r="L63" s="17">
        <v>10882.18</v>
      </c>
    </row>
    <row r="64" spans="1:12" s="26" customFormat="1" ht="13.5" customHeight="1">
      <c r="A64" s="26" t="s">
        <v>34</v>
      </c>
      <c r="B64" s="21">
        <v>61</v>
      </c>
      <c r="C64" s="22" t="s">
        <v>100</v>
      </c>
      <c r="D64" s="23">
        <v>292210</v>
      </c>
      <c r="E64" s="24">
        <v>1</v>
      </c>
      <c r="F64" s="22">
        <v>1</v>
      </c>
      <c r="G64" s="24">
        <v>24</v>
      </c>
      <c r="H64" s="22">
        <v>23.5</v>
      </c>
      <c r="I64" s="25">
        <v>121824</v>
      </c>
      <c r="J64" s="25">
        <v>121411</v>
      </c>
      <c r="K64" s="25">
        <v>59618</v>
      </c>
      <c r="L64" s="25">
        <v>21598</v>
      </c>
    </row>
    <row r="65" spans="1:12" ht="13.5" customHeight="1">
      <c r="A65" s="28"/>
      <c r="B65" s="21">
        <v>62</v>
      </c>
      <c r="C65" s="29"/>
      <c r="D65" s="30"/>
      <c r="E65" s="31"/>
      <c r="F65" s="29"/>
      <c r="G65" s="31"/>
      <c r="H65" s="29"/>
      <c r="I65" s="32"/>
      <c r="J65" s="32"/>
      <c r="K65" s="32"/>
      <c r="L65" s="32"/>
    </row>
    <row r="66" spans="1:12" ht="13.5" customHeight="1">
      <c r="A66" s="1" t="s">
        <v>101</v>
      </c>
      <c r="B66" s="21">
        <v>63</v>
      </c>
      <c r="C66" s="14" t="s">
        <v>102</v>
      </c>
      <c r="D66" s="15">
        <v>646908</v>
      </c>
      <c r="E66" s="16">
        <v>5</v>
      </c>
      <c r="F66" s="14">
        <v>4.8</v>
      </c>
      <c r="G66" s="16">
        <v>41</v>
      </c>
      <c r="H66" s="14">
        <v>38.6</v>
      </c>
      <c r="I66" s="17">
        <v>94195</v>
      </c>
      <c r="J66" s="17">
        <v>103463</v>
      </c>
      <c r="K66" s="17">
        <v>27600</v>
      </c>
      <c r="L66" s="17">
        <v>11763</v>
      </c>
    </row>
    <row r="67" spans="1:12" ht="13.5" customHeight="1">
      <c r="A67" s="1" t="s">
        <v>54</v>
      </c>
      <c r="B67" s="21">
        <v>64</v>
      </c>
      <c r="C67" s="14" t="s">
        <v>103</v>
      </c>
      <c r="D67" s="15">
        <v>647420</v>
      </c>
      <c r="E67" s="16">
        <v>2</v>
      </c>
      <c r="F67" s="14">
        <v>2</v>
      </c>
      <c r="G67" s="16">
        <v>33</v>
      </c>
      <c r="H67" s="14">
        <v>31.8</v>
      </c>
      <c r="I67" s="17">
        <v>144870</v>
      </c>
      <c r="J67" s="17">
        <v>216103</v>
      </c>
      <c r="K67" s="17">
        <v>185331</v>
      </c>
      <c r="L67" s="17">
        <v>195088</v>
      </c>
    </row>
    <row r="68" spans="1:12" ht="13.5" customHeight="1">
      <c r="A68" s="28"/>
      <c r="B68" s="21">
        <v>65</v>
      </c>
      <c r="C68" s="29"/>
      <c r="D68" s="30"/>
      <c r="E68" s="31"/>
      <c r="F68" s="29"/>
      <c r="G68" s="31"/>
      <c r="H68" s="29"/>
      <c r="I68" s="32"/>
      <c r="J68" s="32"/>
      <c r="K68" s="32"/>
      <c r="L68" s="32"/>
    </row>
    <row r="69" spans="1:12" ht="13.5" customHeight="1">
      <c r="A69" s="1" t="s">
        <v>30</v>
      </c>
      <c r="B69" s="13">
        <v>66</v>
      </c>
      <c r="C69" s="22" t="s">
        <v>104</v>
      </c>
      <c r="D69" s="23">
        <v>432000</v>
      </c>
      <c r="E69" s="24">
        <v>2</v>
      </c>
      <c r="F69" s="22">
        <v>1.8</v>
      </c>
      <c r="G69" s="24">
        <v>21</v>
      </c>
      <c r="H69" s="22">
        <v>20.8</v>
      </c>
      <c r="I69" s="25">
        <v>48000</v>
      </c>
      <c r="J69" s="25">
        <v>209021.92</v>
      </c>
      <c r="K69" s="25">
        <v>64000</v>
      </c>
      <c r="L69" s="25">
        <v>0</v>
      </c>
    </row>
    <row r="70" spans="1:12" ht="13.5" customHeight="1">
      <c r="A70" s="1" t="s">
        <v>105</v>
      </c>
      <c r="B70" s="21">
        <v>67</v>
      </c>
      <c r="C70" s="14" t="s">
        <v>106</v>
      </c>
      <c r="D70" s="15">
        <v>1094439</v>
      </c>
      <c r="E70" s="16">
        <v>3</v>
      </c>
      <c r="F70" s="14">
        <v>3</v>
      </c>
      <c r="G70" s="16">
        <v>28</v>
      </c>
      <c r="H70" s="14">
        <v>26.8</v>
      </c>
      <c r="I70" s="17">
        <v>365304</v>
      </c>
      <c r="J70" s="17">
        <v>560344</v>
      </c>
      <c r="K70" s="17">
        <v>174336</v>
      </c>
      <c r="L70" s="17">
        <v>32171</v>
      </c>
    </row>
    <row r="71" spans="1:12" s="26" customFormat="1" ht="13.5" customHeight="1">
      <c r="A71" s="26" t="s">
        <v>105</v>
      </c>
      <c r="B71" s="21">
        <v>68</v>
      </c>
      <c r="C71" s="22" t="s">
        <v>107</v>
      </c>
      <c r="D71" s="23">
        <v>765634</v>
      </c>
      <c r="E71" s="24">
        <v>3</v>
      </c>
      <c r="F71" s="22">
        <v>3</v>
      </c>
      <c r="G71" s="24">
        <v>15</v>
      </c>
      <c r="H71" s="22">
        <v>13.4</v>
      </c>
      <c r="I71" s="25">
        <v>44370</v>
      </c>
      <c r="J71" s="25">
        <v>73892</v>
      </c>
      <c r="K71" s="25">
        <v>37317</v>
      </c>
      <c r="L71" s="25">
        <v>59042</v>
      </c>
    </row>
    <row r="72" spans="1:12" ht="13.5" customHeight="1">
      <c r="A72" s="1" t="s">
        <v>23</v>
      </c>
      <c r="B72" s="21">
        <v>69</v>
      </c>
      <c r="C72" s="14" t="s">
        <v>108</v>
      </c>
      <c r="D72" s="15">
        <v>1707084</v>
      </c>
      <c r="E72" s="16">
        <v>4</v>
      </c>
      <c r="F72" s="14">
        <v>3.8</v>
      </c>
      <c r="G72" s="16">
        <v>50</v>
      </c>
      <c r="H72" s="14">
        <v>46.8</v>
      </c>
      <c r="I72" s="17">
        <v>241735</v>
      </c>
      <c r="J72" s="17">
        <v>0</v>
      </c>
      <c r="K72" s="17">
        <v>216645</v>
      </c>
      <c r="L72" s="17">
        <v>0</v>
      </c>
    </row>
    <row r="73" spans="1:12" s="26" customFormat="1" ht="13.5" customHeight="1">
      <c r="A73" s="26" t="s">
        <v>56</v>
      </c>
      <c r="B73" s="21">
        <v>70</v>
      </c>
      <c r="C73" s="22" t="s">
        <v>109</v>
      </c>
      <c r="D73" s="23">
        <v>239548</v>
      </c>
      <c r="E73" s="24">
        <v>2</v>
      </c>
      <c r="F73" s="22">
        <v>1.8</v>
      </c>
      <c r="G73" s="24">
        <v>12</v>
      </c>
      <c r="H73" s="22">
        <v>11.6</v>
      </c>
      <c r="I73" s="33">
        <v>140971</v>
      </c>
      <c r="J73" s="25">
        <v>9035</v>
      </c>
      <c r="K73" s="25">
        <v>58213</v>
      </c>
      <c r="L73" s="25">
        <v>13515</v>
      </c>
    </row>
    <row r="74" spans="1:12" ht="13.5" customHeight="1">
      <c r="A74" s="1" t="s">
        <v>110</v>
      </c>
      <c r="B74" s="21">
        <v>71</v>
      </c>
      <c r="C74" s="14" t="s">
        <v>111</v>
      </c>
      <c r="D74" s="15">
        <v>555663</v>
      </c>
      <c r="E74" s="16">
        <v>3</v>
      </c>
      <c r="F74" s="14">
        <v>2.6</v>
      </c>
      <c r="G74" s="16">
        <v>23</v>
      </c>
      <c r="H74" s="14">
        <v>19.7</v>
      </c>
      <c r="I74" s="17">
        <v>128600</v>
      </c>
      <c r="J74" s="17">
        <v>251042</v>
      </c>
      <c r="K74" s="17">
        <v>115000</v>
      </c>
      <c r="L74" s="17">
        <v>81323</v>
      </c>
    </row>
    <row r="75" spans="1:12" ht="13.5" customHeight="1">
      <c r="A75" s="1" t="s">
        <v>78</v>
      </c>
      <c r="B75" s="21">
        <v>72</v>
      </c>
      <c r="C75" s="14" t="s">
        <v>112</v>
      </c>
      <c r="D75" s="15">
        <v>576741</v>
      </c>
      <c r="E75" s="16">
        <v>4</v>
      </c>
      <c r="F75" s="22">
        <v>3.7</v>
      </c>
      <c r="G75" s="16">
        <v>28</v>
      </c>
      <c r="H75" s="14">
        <v>26.25</v>
      </c>
      <c r="I75" s="17">
        <v>137200</v>
      </c>
      <c r="J75" s="17">
        <v>357050.01</v>
      </c>
      <c r="K75" s="17">
        <v>305235.96</v>
      </c>
      <c r="L75" s="17">
        <v>1658.35</v>
      </c>
    </row>
    <row r="76" spans="1:12" ht="13.5" customHeight="1">
      <c r="A76" s="1" t="s">
        <v>23</v>
      </c>
      <c r="B76" s="21">
        <v>73</v>
      </c>
      <c r="C76" s="14" t="s">
        <v>113</v>
      </c>
      <c r="D76" s="15">
        <v>410000</v>
      </c>
      <c r="E76" s="16">
        <v>2</v>
      </c>
      <c r="F76" s="14">
        <v>2</v>
      </c>
      <c r="G76" s="16">
        <v>23</v>
      </c>
      <c r="H76" s="14">
        <v>22.6</v>
      </c>
      <c r="I76" s="17">
        <v>331162.6</v>
      </c>
      <c r="J76" s="18" t="s">
        <v>22</v>
      </c>
      <c r="K76" s="17">
        <v>2545.03</v>
      </c>
      <c r="L76" s="18" t="s">
        <v>22</v>
      </c>
    </row>
    <row r="77" spans="1:12" s="26" customFormat="1" ht="13.5" customHeight="1">
      <c r="A77" s="1" t="s">
        <v>23</v>
      </c>
      <c r="B77" s="21">
        <v>74</v>
      </c>
      <c r="C77" s="22" t="s">
        <v>114</v>
      </c>
      <c r="D77" s="23">
        <v>760976</v>
      </c>
      <c r="E77" s="24">
        <v>2</v>
      </c>
      <c r="F77" s="22">
        <v>2</v>
      </c>
      <c r="G77" s="24">
        <v>28</v>
      </c>
      <c r="H77" s="22">
        <v>27.6</v>
      </c>
      <c r="I77" s="25">
        <v>185000</v>
      </c>
      <c r="J77" s="18" t="s">
        <v>22</v>
      </c>
      <c r="K77" s="25">
        <v>527361</v>
      </c>
      <c r="L77" s="18" t="s">
        <v>22</v>
      </c>
    </row>
    <row r="78" spans="1:12" ht="13.5" customHeight="1">
      <c r="A78" s="1" t="s">
        <v>115</v>
      </c>
      <c r="B78" s="21">
        <v>75</v>
      </c>
      <c r="C78" s="14" t="s">
        <v>116</v>
      </c>
      <c r="D78" s="15">
        <v>2268265</v>
      </c>
      <c r="E78" s="16">
        <v>3</v>
      </c>
      <c r="F78" s="14">
        <v>3</v>
      </c>
      <c r="G78" s="16">
        <v>91</v>
      </c>
      <c r="H78" s="14">
        <v>91</v>
      </c>
      <c r="I78" s="17">
        <v>491000</v>
      </c>
      <c r="J78" s="17">
        <v>491000</v>
      </c>
      <c r="K78" s="17">
        <v>556000</v>
      </c>
      <c r="L78" s="17">
        <v>556000</v>
      </c>
    </row>
    <row r="79" spans="1:12" ht="13.5" customHeight="1">
      <c r="A79" s="1" t="s">
        <v>59</v>
      </c>
      <c r="B79" s="21">
        <v>76</v>
      </c>
      <c r="C79" s="14" t="s">
        <v>117</v>
      </c>
      <c r="D79" s="15">
        <v>1275000</v>
      </c>
      <c r="E79" s="16">
        <v>4</v>
      </c>
      <c r="F79" s="14">
        <v>3.7</v>
      </c>
      <c r="G79" s="16">
        <v>63</v>
      </c>
      <c r="H79" s="14">
        <v>59.6</v>
      </c>
      <c r="I79" s="17">
        <v>532282</v>
      </c>
      <c r="J79" s="17">
        <v>2912932.85</v>
      </c>
      <c r="K79" s="17">
        <v>120406.31</v>
      </c>
      <c r="L79" s="17">
        <v>259645.55</v>
      </c>
    </row>
    <row r="80" spans="1:12" ht="13.5" customHeight="1">
      <c r="A80" s="1" t="s">
        <v>115</v>
      </c>
      <c r="B80" s="21">
        <v>77</v>
      </c>
      <c r="C80" s="14" t="s">
        <v>118</v>
      </c>
      <c r="D80" s="15">
        <v>1339000</v>
      </c>
      <c r="E80" s="16">
        <v>3</v>
      </c>
      <c r="F80" s="14">
        <v>2.6</v>
      </c>
      <c r="G80" s="16">
        <v>47</v>
      </c>
      <c r="H80" s="14">
        <v>45</v>
      </c>
      <c r="I80" s="17">
        <v>250166</v>
      </c>
      <c r="J80" s="17">
        <v>8568</v>
      </c>
      <c r="K80" s="17">
        <v>49865</v>
      </c>
      <c r="L80" s="17">
        <v>0</v>
      </c>
    </row>
    <row r="81" spans="1:12" ht="13.5" customHeight="1">
      <c r="A81" s="1" t="s">
        <v>115</v>
      </c>
      <c r="B81" s="21">
        <v>78</v>
      </c>
      <c r="C81" s="14" t="s">
        <v>119</v>
      </c>
      <c r="D81" s="15">
        <v>1408765</v>
      </c>
      <c r="E81" s="16">
        <v>3</v>
      </c>
      <c r="F81" s="14">
        <v>3</v>
      </c>
      <c r="G81" s="16">
        <v>36</v>
      </c>
      <c r="H81" s="14">
        <v>35.2</v>
      </c>
      <c r="I81" s="17">
        <v>730200</v>
      </c>
      <c r="J81" s="17">
        <v>448350</v>
      </c>
      <c r="K81" s="17">
        <v>785750</v>
      </c>
      <c r="L81" s="17">
        <v>127725</v>
      </c>
    </row>
    <row r="82" spans="1:12" ht="13.5" customHeight="1">
      <c r="A82" s="1" t="s">
        <v>120</v>
      </c>
      <c r="B82" s="21">
        <v>79</v>
      </c>
      <c r="C82" s="14" t="s">
        <v>121</v>
      </c>
      <c r="D82" s="15">
        <v>365059</v>
      </c>
      <c r="E82" s="16">
        <v>2</v>
      </c>
      <c r="F82" s="14">
        <v>2</v>
      </c>
      <c r="G82" s="16">
        <v>24</v>
      </c>
      <c r="H82" s="14">
        <v>22.6</v>
      </c>
      <c r="I82" s="17">
        <v>40143</v>
      </c>
      <c r="J82" s="17">
        <v>940495</v>
      </c>
      <c r="K82" s="17">
        <v>148090</v>
      </c>
      <c r="L82" s="17">
        <v>62315</v>
      </c>
    </row>
    <row r="83" spans="1:12" ht="13.5" customHeight="1">
      <c r="A83" s="1" t="s">
        <v>98</v>
      </c>
      <c r="B83" s="21">
        <v>80</v>
      </c>
      <c r="C83" s="14" t="s">
        <v>122</v>
      </c>
      <c r="D83" s="15">
        <v>577499</v>
      </c>
      <c r="E83" s="16">
        <v>3</v>
      </c>
      <c r="F83" s="14">
        <v>3</v>
      </c>
      <c r="G83" s="16">
        <v>39</v>
      </c>
      <c r="H83" s="14">
        <v>38.8</v>
      </c>
      <c r="I83" s="17">
        <v>109820</v>
      </c>
      <c r="J83" s="17">
        <v>65759</v>
      </c>
      <c r="K83" s="17">
        <v>114916</v>
      </c>
      <c r="L83" s="17">
        <v>0</v>
      </c>
    </row>
    <row r="84" spans="1:12" ht="13.5" customHeight="1">
      <c r="A84" s="1" t="s">
        <v>27</v>
      </c>
      <c r="B84" s="21">
        <v>81</v>
      </c>
      <c r="C84" s="14" t="s">
        <v>123</v>
      </c>
      <c r="D84" s="15">
        <v>387099</v>
      </c>
      <c r="E84" s="16">
        <v>3</v>
      </c>
      <c r="F84" s="14">
        <v>3</v>
      </c>
      <c r="G84" s="16">
        <v>42</v>
      </c>
      <c r="H84" s="14">
        <v>42</v>
      </c>
      <c r="I84" s="17">
        <v>155000</v>
      </c>
      <c r="J84" s="17">
        <v>60000</v>
      </c>
      <c r="K84" s="17">
        <v>40000</v>
      </c>
      <c r="L84" s="17">
        <v>178500</v>
      </c>
    </row>
    <row r="85" spans="1:12" ht="13.5" customHeight="1">
      <c r="A85" s="1" t="s">
        <v>27</v>
      </c>
      <c r="B85" s="13">
        <v>82</v>
      </c>
      <c r="C85" s="22" t="s">
        <v>124</v>
      </c>
      <c r="D85" s="23">
        <v>241698</v>
      </c>
      <c r="E85" s="24">
        <v>2</v>
      </c>
      <c r="F85" s="22">
        <v>2</v>
      </c>
      <c r="G85" s="24">
        <v>24</v>
      </c>
      <c r="H85" s="22">
        <v>22.5</v>
      </c>
      <c r="I85" s="25">
        <v>64173.51</v>
      </c>
      <c r="J85" s="25">
        <v>34431</v>
      </c>
      <c r="K85" s="25">
        <v>21562.86</v>
      </c>
      <c r="L85" s="25">
        <v>0</v>
      </c>
    </row>
    <row r="86" spans="1:12" ht="13.5" customHeight="1">
      <c r="A86" s="1" t="s">
        <v>18</v>
      </c>
      <c r="B86" s="21">
        <v>83</v>
      </c>
      <c r="C86" s="14" t="s">
        <v>125</v>
      </c>
      <c r="D86" s="15">
        <v>1026222</v>
      </c>
      <c r="E86" s="16">
        <v>2</v>
      </c>
      <c r="F86" s="14">
        <v>2</v>
      </c>
      <c r="G86" s="16">
        <v>30</v>
      </c>
      <c r="H86" s="14">
        <v>29.3</v>
      </c>
      <c r="I86" s="17">
        <v>173260.28</v>
      </c>
      <c r="J86" s="17">
        <v>85017</v>
      </c>
      <c r="K86" s="17">
        <v>59092.94</v>
      </c>
      <c r="L86" s="17">
        <v>5227</v>
      </c>
    </row>
    <row r="87" spans="1:12" ht="13.5" customHeight="1">
      <c r="A87" s="1" t="s">
        <v>18</v>
      </c>
      <c r="B87" s="21">
        <v>84</v>
      </c>
      <c r="C87" s="14" t="s">
        <v>126</v>
      </c>
      <c r="D87" s="15">
        <v>555240</v>
      </c>
      <c r="E87" s="16">
        <v>4</v>
      </c>
      <c r="F87" s="14">
        <v>4</v>
      </c>
      <c r="G87" s="16">
        <v>29</v>
      </c>
      <c r="H87" s="14">
        <v>27.9</v>
      </c>
      <c r="I87" s="17">
        <v>148353</v>
      </c>
      <c r="J87" s="17">
        <v>73113.78</v>
      </c>
      <c r="K87" s="17">
        <v>59708</v>
      </c>
      <c r="L87" s="17">
        <v>1971</v>
      </c>
    </row>
    <row r="88" spans="1:12" ht="13.5" customHeight="1">
      <c r="A88" s="1" t="s">
        <v>78</v>
      </c>
      <c r="B88" s="13">
        <v>85</v>
      </c>
      <c r="C88" s="22" t="s">
        <v>127</v>
      </c>
      <c r="D88" s="23">
        <v>634778</v>
      </c>
      <c r="E88" s="24">
        <v>3</v>
      </c>
      <c r="F88" s="22">
        <v>2.9</v>
      </c>
      <c r="G88" s="24">
        <v>27</v>
      </c>
      <c r="H88" s="22">
        <v>25.4</v>
      </c>
      <c r="I88" s="25">
        <v>144000</v>
      </c>
      <c r="J88" s="25">
        <v>62700</v>
      </c>
      <c r="K88" s="25">
        <v>15000</v>
      </c>
      <c r="L88" s="25">
        <v>16500</v>
      </c>
    </row>
    <row r="89" spans="1:12" ht="13.5" customHeight="1">
      <c r="A89" s="1" t="s">
        <v>120</v>
      </c>
      <c r="B89" s="21">
        <v>86</v>
      </c>
      <c r="C89" s="14" t="s">
        <v>128</v>
      </c>
      <c r="D89" s="15">
        <v>438566</v>
      </c>
      <c r="E89" s="16">
        <v>4</v>
      </c>
      <c r="F89" s="14">
        <v>4</v>
      </c>
      <c r="G89" s="16">
        <v>16</v>
      </c>
      <c r="H89" s="14">
        <v>15.7</v>
      </c>
      <c r="I89" s="27">
        <v>101600</v>
      </c>
      <c r="J89" s="18" t="s">
        <v>22</v>
      </c>
      <c r="K89" s="17">
        <v>20500</v>
      </c>
      <c r="L89" s="18" t="s">
        <v>22</v>
      </c>
    </row>
    <row r="90" spans="1:12" ht="13.5" customHeight="1">
      <c r="A90" s="1" t="s">
        <v>42</v>
      </c>
      <c r="B90" s="21">
        <v>87</v>
      </c>
      <c r="C90" s="14" t="s">
        <v>129</v>
      </c>
      <c r="D90" s="15">
        <v>377943</v>
      </c>
      <c r="E90" s="16">
        <v>2</v>
      </c>
      <c r="F90" s="14">
        <v>2</v>
      </c>
      <c r="G90" s="16">
        <v>24</v>
      </c>
      <c r="H90" s="14">
        <v>21.3</v>
      </c>
      <c r="I90" s="17">
        <v>219069.75</v>
      </c>
      <c r="J90" s="17">
        <v>14268.19</v>
      </c>
      <c r="K90" s="17">
        <v>7911.84</v>
      </c>
      <c r="L90" s="17">
        <v>426891.22</v>
      </c>
    </row>
    <row r="91" spans="1:12" ht="13.5" customHeight="1">
      <c r="A91" s="1" t="s">
        <v>89</v>
      </c>
      <c r="B91" s="13">
        <v>88</v>
      </c>
      <c r="C91" s="14" t="s">
        <v>130</v>
      </c>
      <c r="D91" s="15">
        <v>380145</v>
      </c>
      <c r="E91" s="16">
        <v>2</v>
      </c>
      <c r="F91" s="14">
        <v>2</v>
      </c>
      <c r="G91" s="16">
        <v>24</v>
      </c>
      <c r="H91" s="14">
        <v>23</v>
      </c>
      <c r="I91" s="17">
        <v>108439.56</v>
      </c>
      <c r="J91" s="17">
        <v>225709.94</v>
      </c>
      <c r="K91" s="17">
        <v>101481.65</v>
      </c>
      <c r="L91" s="17">
        <v>91758.29</v>
      </c>
    </row>
    <row r="92" spans="1:12" ht="13.5" customHeight="1">
      <c r="A92" s="1" t="s">
        <v>110</v>
      </c>
      <c r="B92" s="21">
        <v>89</v>
      </c>
      <c r="C92" s="14" t="s">
        <v>131</v>
      </c>
      <c r="D92" s="15">
        <v>342510</v>
      </c>
      <c r="E92" s="16">
        <v>1</v>
      </c>
      <c r="F92" s="14">
        <v>1</v>
      </c>
      <c r="G92" s="16">
        <v>16</v>
      </c>
      <c r="H92" s="14">
        <v>15.1</v>
      </c>
      <c r="I92" s="17">
        <v>168443</v>
      </c>
      <c r="J92" s="17">
        <v>163303.68</v>
      </c>
      <c r="K92" s="17">
        <v>33128.31</v>
      </c>
      <c r="L92" s="17">
        <v>6546.3</v>
      </c>
    </row>
    <row r="93" spans="1:12" ht="13.5" customHeight="1">
      <c r="A93" s="1" t="s">
        <v>56</v>
      </c>
      <c r="B93" s="21">
        <v>90</v>
      </c>
      <c r="C93" s="14" t="s">
        <v>132</v>
      </c>
      <c r="D93" s="15">
        <v>149987</v>
      </c>
      <c r="E93" s="16">
        <v>2</v>
      </c>
      <c r="F93" s="14">
        <v>2</v>
      </c>
      <c r="G93" s="16">
        <v>9</v>
      </c>
      <c r="H93" s="14">
        <v>8.8</v>
      </c>
      <c r="I93" s="17">
        <v>30350.7</v>
      </c>
      <c r="J93" s="17">
        <v>0</v>
      </c>
      <c r="K93" s="17">
        <v>41856.15</v>
      </c>
      <c r="L93" s="17">
        <v>0</v>
      </c>
    </row>
    <row r="94" spans="1:12" ht="13.5" customHeight="1">
      <c r="A94" s="1" t="s">
        <v>115</v>
      </c>
      <c r="B94" s="21">
        <v>91</v>
      </c>
      <c r="C94" s="14" t="s">
        <v>133</v>
      </c>
      <c r="D94" s="15">
        <v>1225717</v>
      </c>
      <c r="E94" s="16">
        <v>3</v>
      </c>
      <c r="F94" s="14">
        <v>2.7</v>
      </c>
      <c r="G94" s="16">
        <v>18</v>
      </c>
      <c r="H94" s="14">
        <v>16.4</v>
      </c>
      <c r="I94" s="17">
        <v>140276</v>
      </c>
      <c r="J94" s="17">
        <v>32800</v>
      </c>
      <c r="K94" s="17">
        <v>50858</v>
      </c>
      <c r="L94" s="17">
        <v>11439</v>
      </c>
    </row>
    <row r="95" spans="1:12" ht="13.5" customHeight="1">
      <c r="A95" s="1" t="s">
        <v>115</v>
      </c>
      <c r="B95" s="21">
        <v>92</v>
      </c>
      <c r="C95" s="14" t="s">
        <v>134</v>
      </c>
      <c r="D95" s="15">
        <v>1600000</v>
      </c>
      <c r="E95" s="16">
        <v>2</v>
      </c>
      <c r="F95" s="14">
        <v>2</v>
      </c>
      <c r="G95" s="16">
        <v>38</v>
      </c>
      <c r="H95" s="14">
        <v>38</v>
      </c>
      <c r="I95" s="17">
        <v>349950</v>
      </c>
      <c r="J95" s="17">
        <v>57400</v>
      </c>
      <c r="K95" s="17">
        <v>377392</v>
      </c>
      <c r="L95" s="17">
        <v>0</v>
      </c>
    </row>
    <row r="96" spans="1:12" ht="13.5" customHeight="1">
      <c r="A96" s="1" t="s">
        <v>115</v>
      </c>
      <c r="B96" s="21">
        <v>93</v>
      </c>
      <c r="C96" s="14" t="s">
        <v>135</v>
      </c>
      <c r="D96" s="15">
        <v>1515983</v>
      </c>
      <c r="E96" s="16">
        <v>2</v>
      </c>
      <c r="F96" s="14">
        <v>1.8</v>
      </c>
      <c r="G96" s="16">
        <v>39</v>
      </c>
      <c r="H96" s="14">
        <v>38.6</v>
      </c>
      <c r="I96" s="17">
        <v>138186</v>
      </c>
      <c r="J96" s="17">
        <v>0</v>
      </c>
      <c r="K96" s="17">
        <v>69962</v>
      </c>
      <c r="L96" s="17">
        <v>0</v>
      </c>
    </row>
    <row r="97" spans="1:12" ht="13.5" customHeight="1">
      <c r="A97" s="1" t="s">
        <v>115</v>
      </c>
      <c r="B97" s="13">
        <v>94</v>
      </c>
      <c r="C97" s="22" t="s">
        <v>136</v>
      </c>
      <c r="D97" s="23">
        <v>1342216</v>
      </c>
      <c r="E97" s="24">
        <v>3</v>
      </c>
      <c r="F97" s="22">
        <v>3</v>
      </c>
      <c r="G97" s="24">
        <v>29</v>
      </c>
      <c r="H97" s="22">
        <v>28.6</v>
      </c>
      <c r="I97" s="25">
        <v>511373</v>
      </c>
      <c r="J97" s="25">
        <v>194721</v>
      </c>
      <c r="K97" s="25">
        <v>43005</v>
      </c>
      <c r="L97" s="25">
        <v>157073.45</v>
      </c>
    </row>
    <row r="98" spans="1:12" s="26" customFormat="1" ht="13.5" customHeight="1">
      <c r="A98" s="26" t="s">
        <v>115</v>
      </c>
      <c r="B98" s="34">
        <v>95</v>
      </c>
      <c r="C98" s="22" t="s">
        <v>137</v>
      </c>
      <c r="D98" s="23">
        <v>1171161</v>
      </c>
      <c r="E98" s="24">
        <v>2</v>
      </c>
      <c r="F98" s="22">
        <v>1.8</v>
      </c>
      <c r="G98" s="24">
        <v>28</v>
      </c>
      <c r="H98" s="22">
        <v>26.2</v>
      </c>
      <c r="I98" s="25">
        <v>69734</v>
      </c>
      <c r="J98" s="25">
        <v>253243</v>
      </c>
      <c r="K98" s="25">
        <v>12493</v>
      </c>
      <c r="L98" s="25">
        <v>394</v>
      </c>
    </row>
    <row r="99" spans="1:12" s="26" customFormat="1" ht="13.5" customHeight="1">
      <c r="A99" s="26" t="s">
        <v>138</v>
      </c>
      <c r="B99" s="34">
        <v>971</v>
      </c>
      <c r="C99" s="22" t="s">
        <v>138</v>
      </c>
      <c r="D99" s="23">
        <v>407719</v>
      </c>
      <c r="E99" s="24">
        <v>1</v>
      </c>
      <c r="F99" s="22">
        <v>1</v>
      </c>
      <c r="G99" s="24">
        <v>29</v>
      </c>
      <c r="H99" s="22">
        <v>28.8</v>
      </c>
      <c r="I99" s="25">
        <v>79500</v>
      </c>
      <c r="J99" s="25">
        <v>0</v>
      </c>
      <c r="K99" s="25">
        <v>168000</v>
      </c>
      <c r="L99" s="25">
        <v>0</v>
      </c>
    </row>
    <row r="100" spans="1:12" ht="13.5" customHeight="1">
      <c r="A100" s="1" t="s">
        <v>139</v>
      </c>
      <c r="B100" s="21">
        <v>972</v>
      </c>
      <c r="C100" s="14" t="s">
        <v>139</v>
      </c>
      <c r="D100" s="15">
        <v>410000</v>
      </c>
      <c r="E100" s="19">
        <v>1</v>
      </c>
      <c r="F100" s="20">
        <v>1</v>
      </c>
      <c r="G100" s="19">
        <v>41</v>
      </c>
      <c r="H100" s="20">
        <v>40</v>
      </c>
      <c r="I100" s="17">
        <v>137650</v>
      </c>
      <c r="J100" s="17">
        <v>214252.72</v>
      </c>
      <c r="K100" s="17">
        <v>557000</v>
      </c>
      <c r="L100" s="17">
        <v>0</v>
      </c>
    </row>
    <row r="101" spans="1:12" ht="13.5" customHeight="1">
      <c r="A101" s="28"/>
      <c r="B101" s="13"/>
      <c r="C101" s="29" t="s">
        <v>140</v>
      </c>
      <c r="D101" s="30"/>
      <c r="E101" s="31"/>
      <c r="F101" s="29"/>
      <c r="G101" s="31"/>
      <c r="H101" s="29"/>
      <c r="I101" s="32"/>
      <c r="J101" s="32"/>
      <c r="K101" s="32"/>
      <c r="L101" s="32"/>
    </row>
    <row r="102" spans="1:12" ht="13.5" customHeight="1">
      <c r="A102" s="28"/>
      <c r="B102" s="13"/>
      <c r="C102" s="29" t="s">
        <v>141</v>
      </c>
      <c r="D102" s="30"/>
      <c r="E102" s="31"/>
      <c r="F102" s="29"/>
      <c r="G102" s="31"/>
      <c r="H102" s="29"/>
      <c r="I102" s="32"/>
      <c r="J102" s="32"/>
      <c r="K102" s="32"/>
      <c r="L102" s="32"/>
    </row>
    <row r="103" spans="1:12" ht="13.5" customHeight="1">
      <c r="A103" s="28"/>
      <c r="B103" s="13"/>
      <c r="C103" s="29" t="s">
        <v>142</v>
      </c>
      <c r="D103" s="30"/>
      <c r="E103" s="31"/>
      <c r="F103" s="29"/>
      <c r="G103" s="31"/>
      <c r="H103" s="29"/>
      <c r="I103" s="32"/>
      <c r="J103" s="32"/>
      <c r="K103" s="32"/>
      <c r="L103" s="32"/>
    </row>
    <row r="104" spans="1:12" ht="13.5" customHeight="1">
      <c r="A104" s="28"/>
      <c r="B104" s="13"/>
      <c r="C104" s="29" t="s">
        <v>143</v>
      </c>
      <c r="D104" s="30"/>
      <c r="E104" s="31"/>
      <c r="F104" s="29"/>
      <c r="G104" s="31"/>
      <c r="H104" s="29"/>
      <c r="I104" s="32"/>
      <c r="J104" s="32"/>
      <c r="K104" s="32"/>
      <c r="L104" s="32"/>
    </row>
    <row r="105" spans="1:12" ht="13.5" customHeight="1">
      <c r="A105" s="28"/>
      <c r="B105" s="13"/>
      <c r="C105" s="29" t="s">
        <v>144</v>
      </c>
      <c r="D105" s="30"/>
      <c r="E105" s="31"/>
      <c r="F105" s="29"/>
      <c r="G105" s="31"/>
      <c r="H105" s="29"/>
      <c r="I105" s="32"/>
      <c r="J105" s="32"/>
      <c r="K105" s="32"/>
      <c r="L105" s="32"/>
    </row>
    <row r="106" spans="2:12" s="35" customFormat="1" ht="15">
      <c r="B106" s="36"/>
      <c r="C106" s="37"/>
      <c r="D106" s="38" t="s">
        <v>145</v>
      </c>
      <c r="E106" s="39">
        <f>SUM(E3:E105)</f>
        <v>251</v>
      </c>
      <c r="F106" s="40">
        <f>SUM(F3:F105)</f>
        <v>243.50000000000003</v>
      </c>
      <c r="G106" s="39">
        <f>SUM(G3:G105)</f>
        <v>2850</v>
      </c>
      <c r="H106" s="40">
        <f>SUM(H3:H105)</f>
        <v>2740.7</v>
      </c>
      <c r="I106" s="41">
        <f>SUM(I3:I105)</f>
        <v>17778068.009999998</v>
      </c>
      <c r="J106" s="41">
        <f>SUM(J3:J105)</f>
        <v>15253079.499999998</v>
      </c>
      <c r="K106" s="41">
        <f>SUM(K3:K105)</f>
        <v>10856679.71</v>
      </c>
      <c r="L106" s="41">
        <f>SUM(L3:L105)</f>
        <v>16165236.05</v>
      </c>
    </row>
    <row r="107" spans="2:12" ht="15">
      <c r="B107" s="42"/>
      <c r="D107" s="43" t="s">
        <v>146</v>
      </c>
      <c r="E107" s="44">
        <f>AVERAGE(E3:E105)</f>
        <v>2.6145833333333335</v>
      </c>
      <c r="F107" s="45">
        <f>AVERAGE(F3:F105)</f>
        <v>2.5364583333333335</v>
      </c>
      <c r="G107" s="44">
        <f>AVERAGE(G3:G105)</f>
        <v>29.6875</v>
      </c>
      <c r="H107" s="45">
        <f>AVERAGE(H3:H105)</f>
        <v>28.548958333333335</v>
      </c>
      <c r="I107" s="4">
        <f>AVERAGE(I3:I105)</f>
        <v>185188.20843749997</v>
      </c>
      <c r="J107" s="4">
        <f>AVERAGE(J3:J105)</f>
        <v>181584.27976190473</v>
      </c>
      <c r="K107" s="4">
        <f>AVERAGE(K3:K105)</f>
        <v>113090.41364583332</v>
      </c>
      <c r="L107" s="4">
        <f>AVERAGE(L3:L105)</f>
        <v>192443.28630952383</v>
      </c>
    </row>
    <row r="108" spans="2:12" ht="15">
      <c r="B108" s="42"/>
      <c r="D108" s="43" t="s">
        <v>147</v>
      </c>
      <c r="E108" s="44">
        <f>MIN(E3:E105)</f>
        <v>0</v>
      </c>
      <c r="F108" s="45">
        <f>MIN(F3:F105)</f>
        <v>0</v>
      </c>
      <c r="G108" s="44">
        <f>MIN(G3:G105)</f>
        <v>9</v>
      </c>
      <c r="H108" s="45">
        <f>MIN(H3:H105)</f>
        <v>8.8</v>
      </c>
      <c r="I108" s="4">
        <f>MIN(I3:I105)</f>
        <v>0</v>
      </c>
      <c r="J108" s="4">
        <f>MIN(J3:J105)</f>
        <v>0</v>
      </c>
      <c r="K108" s="4">
        <f>MIN(K3:K105)</f>
        <v>0</v>
      </c>
      <c r="L108" s="4">
        <f>MIN(L3:L105)</f>
        <v>0</v>
      </c>
    </row>
    <row r="109" spans="2:12" ht="15">
      <c r="B109" s="42"/>
      <c r="D109" s="43" t="s">
        <v>148</v>
      </c>
      <c r="E109" s="44">
        <f>MAX(E3:E105)</f>
        <v>7</v>
      </c>
      <c r="F109" s="45">
        <f>MAX(F3:F105)</f>
        <v>7</v>
      </c>
      <c r="G109" s="44">
        <f>MAX(G3:G105)</f>
        <v>91</v>
      </c>
      <c r="H109" s="45">
        <f>MAX(H3:H105)</f>
        <v>91</v>
      </c>
      <c r="I109" s="4">
        <f>MAX(I3:I105)</f>
        <v>744450</v>
      </c>
      <c r="J109" s="4">
        <f>MAX(J3:J105)</f>
        <v>2912932.85</v>
      </c>
      <c r="K109" s="4">
        <f>MAX(K3:K105)</f>
        <v>785750</v>
      </c>
      <c r="L109" s="4">
        <f>MAX(L3:L105)</f>
        <v>10195840.31</v>
      </c>
    </row>
  </sheetData>
  <sheetProtection selectLockedCells="1" selectUnlockedCells="1"/>
  <mergeCells count="4">
    <mergeCell ref="A1:A2"/>
    <mergeCell ref="B1:C2"/>
    <mergeCell ref="D1:D2"/>
    <mergeCell ref="E1:L1"/>
  </mergeCells>
  <printOptions horizontalCentered="1"/>
  <pageMargins left="0.39375" right="0.39375" top="0.6034722222222222" bottom="0.39375" header="0.39375" footer="0.5118055555555555"/>
  <pageSetup horizontalDpi="300" verticalDpi="300" orientation="landscape" paperSize="9" scale="96"/>
  <headerFooter alignWithMargins="0">
    <oddHeader xml:space="preserve">&amp;L&amp;8Rapport annuel 2012 - Archives départementales&amp;R&amp;"Arial,Italique"&amp;8Service interministériel des Archives de France - &amp;D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selection activeCell="M71" sqref="M71"/>
    </sheetView>
  </sheetViews>
  <sheetFormatPr defaultColWidth="12.57421875" defaultRowHeight="12.75"/>
  <cols>
    <col min="1" max="1" width="19.28125" style="1" customWidth="1"/>
    <col min="2" max="2" width="6.57421875" style="1" customWidth="1"/>
    <col min="3" max="3" width="18.140625" style="1" customWidth="1"/>
    <col min="4" max="4" width="12.421875" style="2" customWidth="1"/>
    <col min="5" max="5" width="12.140625" style="2" customWidth="1"/>
    <col min="6" max="8" width="10.421875" style="46" customWidth="1"/>
    <col min="9" max="9" width="10.421875" style="2" customWidth="1"/>
    <col min="10" max="10" width="10.421875" style="46" customWidth="1"/>
    <col min="11" max="11" width="10.421875" style="2" customWidth="1"/>
    <col min="12" max="12" width="10.421875" style="46" customWidth="1"/>
    <col min="13" max="13" width="10.421875" style="1" customWidth="1"/>
    <col min="14" max="15" width="14.28125" style="1" customWidth="1"/>
    <col min="16" max="16384" width="11.57421875" style="1" customWidth="1"/>
  </cols>
  <sheetData>
    <row r="1" spans="1:15" s="9" customFormat="1" ht="12.75" customHeight="1">
      <c r="A1" s="5" t="s">
        <v>0</v>
      </c>
      <c r="B1" s="6" t="s">
        <v>1</v>
      </c>
      <c r="C1" s="6"/>
      <c r="D1" s="7" t="s">
        <v>149</v>
      </c>
      <c r="E1" s="7"/>
      <c r="F1" s="7"/>
      <c r="G1" s="7"/>
      <c r="H1" s="7"/>
      <c r="I1" s="7"/>
      <c r="J1" s="7"/>
      <c r="K1" s="7"/>
      <c r="L1" s="7"/>
      <c r="M1" s="7"/>
      <c r="N1" s="1"/>
      <c r="O1" s="1"/>
    </row>
    <row r="2" spans="1:13" ht="62.25">
      <c r="A2" s="5"/>
      <c r="B2" s="6"/>
      <c r="C2" s="6"/>
      <c r="D2" s="47" t="s">
        <v>150</v>
      </c>
      <c r="E2" s="47" t="s">
        <v>151</v>
      </c>
      <c r="F2" s="48" t="s">
        <v>152</v>
      </c>
      <c r="G2" s="48" t="s">
        <v>153</v>
      </c>
      <c r="H2" s="48" t="s">
        <v>154</v>
      </c>
      <c r="I2" s="47" t="s">
        <v>155</v>
      </c>
      <c r="J2" s="48" t="s">
        <v>156</v>
      </c>
      <c r="K2" s="47" t="s">
        <v>157</v>
      </c>
      <c r="L2" s="48" t="s">
        <v>158</v>
      </c>
      <c r="M2" s="11" t="s">
        <v>159</v>
      </c>
    </row>
    <row r="3" spans="1:13" ht="13.5" customHeight="1">
      <c r="A3" s="14" t="s">
        <v>23</v>
      </c>
      <c r="B3" s="13">
        <v>1</v>
      </c>
      <c r="C3" s="14" t="s">
        <v>13</v>
      </c>
      <c r="D3" s="15">
        <v>3</v>
      </c>
      <c r="E3" s="15">
        <v>0</v>
      </c>
      <c r="F3" s="49">
        <v>777.96</v>
      </c>
      <c r="G3" s="50">
        <v>578.54</v>
      </c>
      <c r="H3" s="50">
        <v>0</v>
      </c>
      <c r="I3" s="23">
        <v>0</v>
      </c>
      <c r="J3" s="49">
        <v>9.5</v>
      </c>
      <c r="K3" s="23">
        <v>10430</v>
      </c>
      <c r="L3" s="49">
        <v>15.22</v>
      </c>
      <c r="M3" s="14" t="s">
        <v>160</v>
      </c>
    </row>
    <row r="4" spans="1:13" ht="13.5" customHeight="1">
      <c r="A4" s="14" t="s">
        <v>14</v>
      </c>
      <c r="B4" s="13">
        <v>2</v>
      </c>
      <c r="C4" s="14" t="s">
        <v>15</v>
      </c>
      <c r="D4" s="15">
        <v>0</v>
      </c>
      <c r="E4" s="15">
        <v>0</v>
      </c>
      <c r="F4" s="49">
        <v>30.68</v>
      </c>
      <c r="G4" s="50">
        <v>167</v>
      </c>
      <c r="H4" s="50">
        <v>0</v>
      </c>
      <c r="I4" s="23">
        <v>0</v>
      </c>
      <c r="J4" s="49">
        <v>0</v>
      </c>
      <c r="K4" s="23">
        <v>2226</v>
      </c>
      <c r="L4" s="49">
        <v>0</v>
      </c>
      <c r="M4" s="14" t="s">
        <v>160</v>
      </c>
    </row>
    <row r="5" spans="1:13" ht="13.5" customHeight="1">
      <c r="A5" s="14" t="s">
        <v>16</v>
      </c>
      <c r="B5" s="13">
        <v>3</v>
      </c>
      <c r="C5" s="14" t="s">
        <v>17</v>
      </c>
      <c r="D5" s="15">
        <v>0</v>
      </c>
      <c r="E5" s="15">
        <v>0</v>
      </c>
      <c r="F5" s="49">
        <v>377.93</v>
      </c>
      <c r="G5" s="50">
        <v>329.12</v>
      </c>
      <c r="H5" s="50">
        <v>0</v>
      </c>
      <c r="I5" s="23">
        <v>0</v>
      </c>
      <c r="J5" s="49">
        <v>3.63</v>
      </c>
      <c r="K5" s="23">
        <v>0</v>
      </c>
      <c r="L5" s="49">
        <v>3.18</v>
      </c>
      <c r="M5" s="14" t="s">
        <v>160</v>
      </c>
    </row>
    <row r="6" spans="1:13" ht="13.5" customHeight="1">
      <c r="A6" s="14" t="s">
        <v>18</v>
      </c>
      <c r="B6" s="13">
        <v>4</v>
      </c>
      <c r="C6" s="14" t="s">
        <v>161</v>
      </c>
      <c r="D6" s="15">
        <v>7</v>
      </c>
      <c r="E6" s="15">
        <v>0</v>
      </c>
      <c r="F6" s="49">
        <v>63.65</v>
      </c>
      <c r="G6" s="50">
        <v>114</v>
      </c>
      <c r="H6" s="50">
        <v>0</v>
      </c>
      <c r="I6" s="23">
        <v>0</v>
      </c>
      <c r="J6" s="49">
        <v>1.65</v>
      </c>
      <c r="K6" s="23">
        <v>151</v>
      </c>
      <c r="L6" s="49">
        <v>1.5</v>
      </c>
      <c r="M6" s="14" t="s">
        <v>160</v>
      </c>
    </row>
    <row r="7" spans="1:13" ht="13.5" customHeight="1">
      <c r="A7" s="14" t="s">
        <v>18</v>
      </c>
      <c r="B7" s="13">
        <v>5</v>
      </c>
      <c r="C7" s="14" t="s">
        <v>20</v>
      </c>
      <c r="D7" s="15">
        <v>4</v>
      </c>
      <c r="E7" s="15">
        <v>0</v>
      </c>
      <c r="F7" s="49">
        <v>500</v>
      </c>
      <c r="G7" s="50">
        <v>138.56</v>
      </c>
      <c r="H7" s="50">
        <v>0</v>
      </c>
      <c r="I7" s="23">
        <v>0</v>
      </c>
      <c r="J7" s="49">
        <v>40</v>
      </c>
      <c r="K7" s="23">
        <v>0</v>
      </c>
      <c r="L7" s="49">
        <v>15</v>
      </c>
      <c r="M7" s="14" t="s">
        <v>162</v>
      </c>
    </row>
    <row r="8" spans="1:13" ht="13.5" customHeight="1">
      <c r="A8" s="14" t="s">
        <v>18</v>
      </c>
      <c r="B8" s="13">
        <v>6</v>
      </c>
      <c r="C8" s="14" t="s">
        <v>21</v>
      </c>
      <c r="D8" s="15">
        <v>4</v>
      </c>
      <c r="E8" s="15">
        <v>1</v>
      </c>
      <c r="F8" s="49">
        <v>1317</v>
      </c>
      <c r="G8" s="50">
        <v>1234.48</v>
      </c>
      <c r="H8" s="50">
        <v>0</v>
      </c>
      <c r="I8" s="23">
        <v>0</v>
      </c>
      <c r="J8" s="49">
        <v>69.9</v>
      </c>
      <c r="K8" s="23">
        <v>0</v>
      </c>
      <c r="L8" s="49">
        <v>14</v>
      </c>
      <c r="M8" s="14" t="s">
        <v>160</v>
      </c>
    </row>
    <row r="9" spans="1:13" ht="13.5" customHeight="1">
      <c r="A9" s="14" t="s">
        <v>23</v>
      </c>
      <c r="B9" s="13">
        <v>7</v>
      </c>
      <c r="C9" s="14" t="s">
        <v>24</v>
      </c>
      <c r="D9" s="15">
        <v>0</v>
      </c>
      <c r="E9" s="15">
        <v>0</v>
      </c>
      <c r="F9" s="49">
        <v>1050.79</v>
      </c>
      <c r="G9" s="14">
        <v>854.23</v>
      </c>
      <c r="H9" s="50">
        <v>0</v>
      </c>
      <c r="I9" s="15">
        <v>0</v>
      </c>
      <c r="J9" s="49">
        <v>32.26</v>
      </c>
      <c r="K9" s="23">
        <v>129</v>
      </c>
      <c r="L9" s="49">
        <v>127</v>
      </c>
      <c r="M9" s="14" t="s">
        <v>163</v>
      </c>
    </row>
    <row r="10" spans="1:13" ht="13.5" customHeight="1">
      <c r="A10" s="14" t="s">
        <v>25</v>
      </c>
      <c r="B10" s="13">
        <v>8</v>
      </c>
      <c r="C10" s="14" t="s">
        <v>26</v>
      </c>
      <c r="D10" s="15">
        <v>11</v>
      </c>
      <c r="E10" s="15">
        <v>0</v>
      </c>
      <c r="F10" s="49">
        <v>129.3</v>
      </c>
      <c r="G10" s="14">
        <v>270.83</v>
      </c>
      <c r="H10" s="50">
        <v>0</v>
      </c>
      <c r="I10" s="15">
        <v>0</v>
      </c>
      <c r="J10" s="49">
        <v>17</v>
      </c>
      <c r="K10" s="23">
        <v>92</v>
      </c>
      <c r="L10" s="49">
        <v>13.73</v>
      </c>
      <c r="M10" s="14" t="s">
        <v>160</v>
      </c>
    </row>
    <row r="11" spans="1:13" ht="13.5" customHeight="1">
      <c r="A11" s="14" t="s">
        <v>27</v>
      </c>
      <c r="B11" s="13">
        <v>9</v>
      </c>
      <c r="C11" s="14" t="s">
        <v>28</v>
      </c>
      <c r="D11" s="15">
        <v>0</v>
      </c>
      <c r="E11" s="15">
        <v>0</v>
      </c>
      <c r="F11" s="49">
        <v>317.96</v>
      </c>
      <c r="G11" s="14">
        <v>304.49</v>
      </c>
      <c r="H11" s="50">
        <v>0</v>
      </c>
      <c r="I11" s="15">
        <v>0</v>
      </c>
      <c r="J11" s="49">
        <v>0.16</v>
      </c>
      <c r="K11" s="23">
        <v>155</v>
      </c>
      <c r="L11" s="49">
        <v>11.05</v>
      </c>
      <c r="M11" s="14" t="s">
        <v>162</v>
      </c>
    </row>
    <row r="12" spans="1:13" ht="13.5" customHeight="1">
      <c r="A12" s="14" t="s">
        <v>25</v>
      </c>
      <c r="B12" s="13">
        <v>10</v>
      </c>
      <c r="C12" s="14" t="s">
        <v>29</v>
      </c>
      <c r="D12" s="15">
        <v>2</v>
      </c>
      <c r="E12" s="15">
        <v>4</v>
      </c>
      <c r="F12" s="49">
        <v>0</v>
      </c>
      <c r="G12" s="14">
        <v>494.57</v>
      </c>
      <c r="H12" s="50">
        <v>0</v>
      </c>
      <c r="I12" s="15">
        <v>0</v>
      </c>
      <c r="J12" s="49">
        <v>10.2</v>
      </c>
      <c r="K12" s="23">
        <v>13</v>
      </c>
      <c r="L12" s="49">
        <v>14.8</v>
      </c>
      <c r="M12" s="14" t="s">
        <v>160</v>
      </c>
    </row>
    <row r="13" spans="1:13" ht="13.5" customHeight="1">
      <c r="A13" s="14" t="s">
        <v>30</v>
      </c>
      <c r="B13" s="13">
        <v>11</v>
      </c>
      <c r="C13" s="14" t="s">
        <v>31</v>
      </c>
      <c r="D13" s="15">
        <v>1</v>
      </c>
      <c r="E13" s="15">
        <v>0</v>
      </c>
      <c r="F13" s="49">
        <v>776.4</v>
      </c>
      <c r="G13" s="14">
        <v>713.58</v>
      </c>
      <c r="H13" s="50">
        <v>0</v>
      </c>
      <c r="I13" s="15">
        <v>0</v>
      </c>
      <c r="J13" s="49">
        <v>46.3</v>
      </c>
      <c r="K13" s="23">
        <v>0</v>
      </c>
      <c r="L13" s="49">
        <v>16.5</v>
      </c>
      <c r="M13" s="14" t="s">
        <v>160</v>
      </c>
    </row>
    <row r="14" spans="1:13" ht="13.5" customHeight="1">
      <c r="A14" s="14" t="s">
        <v>27</v>
      </c>
      <c r="B14" s="13">
        <v>12</v>
      </c>
      <c r="C14" s="14" t="s">
        <v>32</v>
      </c>
      <c r="D14" s="15">
        <v>0</v>
      </c>
      <c r="E14" s="15">
        <v>0</v>
      </c>
      <c r="F14" s="49">
        <v>203.81</v>
      </c>
      <c r="G14" s="50">
        <v>182.77</v>
      </c>
      <c r="H14" s="50">
        <v>0</v>
      </c>
      <c r="I14" s="23">
        <v>0</v>
      </c>
      <c r="J14" s="49">
        <v>24.09</v>
      </c>
      <c r="K14" s="23">
        <v>15</v>
      </c>
      <c r="L14" s="49">
        <v>0.8</v>
      </c>
      <c r="M14" s="14" t="s">
        <v>160</v>
      </c>
    </row>
    <row r="15" spans="1:13" ht="13.5" customHeight="1">
      <c r="A15" s="14" t="s">
        <v>18</v>
      </c>
      <c r="B15" s="21">
        <v>13</v>
      </c>
      <c r="C15" s="14" t="s">
        <v>33</v>
      </c>
      <c r="D15" s="15">
        <v>1</v>
      </c>
      <c r="E15" s="15">
        <v>0</v>
      </c>
      <c r="F15" s="49">
        <v>1117</v>
      </c>
      <c r="G15" s="50">
        <v>982.85</v>
      </c>
      <c r="H15" s="50">
        <v>0</v>
      </c>
      <c r="I15" s="23">
        <v>0</v>
      </c>
      <c r="J15" s="49">
        <v>83.95</v>
      </c>
      <c r="K15" s="23">
        <v>0</v>
      </c>
      <c r="L15" s="49">
        <v>49.64</v>
      </c>
      <c r="M15" s="14" t="s">
        <v>162</v>
      </c>
    </row>
    <row r="16" spans="1:13" ht="13.5" customHeight="1">
      <c r="A16" s="14" t="s">
        <v>34</v>
      </c>
      <c r="B16" s="21">
        <v>14</v>
      </c>
      <c r="C16" s="14" t="s">
        <v>35</v>
      </c>
      <c r="D16" s="15">
        <v>0</v>
      </c>
      <c r="E16" s="15">
        <v>0</v>
      </c>
      <c r="F16" s="49">
        <v>737.5</v>
      </c>
      <c r="G16" s="50">
        <v>485.36</v>
      </c>
      <c r="H16" s="50">
        <v>0.05</v>
      </c>
      <c r="I16" s="23">
        <v>24</v>
      </c>
      <c r="J16" s="49">
        <v>130.05</v>
      </c>
      <c r="K16" s="23">
        <v>2135</v>
      </c>
      <c r="L16" s="49">
        <v>119</v>
      </c>
      <c r="M16" s="14" t="s">
        <v>160</v>
      </c>
    </row>
    <row r="17" spans="1:13" ht="13.5" customHeight="1">
      <c r="A17" s="14" t="s">
        <v>16</v>
      </c>
      <c r="B17" s="21">
        <v>15</v>
      </c>
      <c r="C17" s="14" t="s">
        <v>36</v>
      </c>
      <c r="D17" s="15">
        <v>0</v>
      </c>
      <c r="E17" s="15">
        <v>0</v>
      </c>
      <c r="F17" s="49">
        <v>202</v>
      </c>
      <c r="G17" s="50">
        <v>131.7</v>
      </c>
      <c r="H17" s="50">
        <v>0</v>
      </c>
      <c r="I17" s="23">
        <v>0</v>
      </c>
      <c r="J17" s="49">
        <v>67</v>
      </c>
      <c r="K17" s="23">
        <v>0</v>
      </c>
      <c r="L17" s="49">
        <v>3.5</v>
      </c>
      <c r="M17" s="14" t="s">
        <v>162</v>
      </c>
    </row>
    <row r="18" spans="1:13" ht="13.5" customHeight="1">
      <c r="A18" s="14" t="s">
        <v>37</v>
      </c>
      <c r="B18" s="21">
        <v>16</v>
      </c>
      <c r="C18" s="14" t="s">
        <v>38</v>
      </c>
      <c r="D18" s="15">
        <v>0</v>
      </c>
      <c r="E18" s="15">
        <v>0</v>
      </c>
      <c r="F18" s="49">
        <v>274.69</v>
      </c>
      <c r="G18" s="14">
        <v>236.66</v>
      </c>
      <c r="H18" s="50">
        <v>0</v>
      </c>
      <c r="I18" s="23">
        <v>0</v>
      </c>
      <c r="J18" s="49">
        <v>26.28</v>
      </c>
      <c r="K18" s="23">
        <v>0</v>
      </c>
      <c r="L18" s="49">
        <v>11.75</v>
      </c>
      <c r="M18" s="14" t="s">
        <v>162</v>
      </c>
    </row>
    <row r="19" spans="1:13" ht="13.5" customHeight="1">
      <c r="A19" s="14" t="s">
        <v>37</v>
      </c>
      <c r="B19" s="21">
        <v>17</v>
      </c>
      <c r="C19" s="14" t="s">
        <v>39</v>
      </c>
      <c r="D19" s="15">
        <v>15</v>
      </c>
      <c r="E19" s="15">
        <v>1</v>
      </c>
      <c r="F19" s="49">
        <v>1261.66</v>
      </c>
      <c r="G19" s="50">
        <v>517.22</v>
      </c>
      <c r="H19" s="50">
        <v>0</v>
      </c>
      <c r="I19" s="23">
        <v>0</v>
      </c>
      <c r="J19" s="49">
        <v>99.9900000000002</v>
      </c>
      <c r="K19" s="23">
        <v>0</v>
      </c>
      <c r="L19" s="49">
        <v>36.7</v>
      </c>
      <c r="M19" s="14" t="s">
        <v>162</v>
      </c>
    </row>
    <row r="20" spans="1:13" ht="13.5" customHeight="1">
      <c r="A20" s="14" t="s">
        <v>40</v>
      </c>
      <c r="B20" s="21">
        <v>18</v>
      </c>
      <c r="C20" s="14" t="s">
        <v>41</v>
      </c>
      <c r="D20" s="15">
        <v>5</v>
      </c>
      <c r="E20" s="15">
        <v>12</v>
      </c>
      <c r="F20" s="49">
        <v>553.1</v>
      </c>
      <c r="G20" s="14">
        <v>133.7</v>
      </c>
      <c r="H20" s="50">
        <v>0</v>
      </c>
      <c r="I20" s="23">
        <v>1121</v>
      </c>
      <c r="J20" s="49">
        <v>6.2</v>
      </c>
      <c r="K20" s="23">
        <v>150</v>
      </c>
      <c r="L20" s="49">
        <v>23.6</v>
      </c>
      <c r="M20" s="14" t="s">
        <v>162</v>
      </c>
    </row>
    <row r="21" spans="1:13" ht="13.5" customHeight="1">
      <c r="A21" s="14" t="s">
        <v>42</v>
      </c>
      <c r="B21" s="21">
        <v>19</v>
      </c>
      <c r="C21" s="14" t="s">
        <v>43</v>
      </c>
      <c r="D21" s="15">
        <v>0</v>
      </c>
      <c r="E21" s="15">
        <v>0</v>
      </c>
      <c r="F21" s="49">
        <v>208</v>
      </c>
      <c r="G21" s="14">
        <v>191.96</v>
      </c>
      <c r="H21" s="50">
        <v>0</v>
      </c>
      <c r="I21" s="23">
        <v>0</v>
      </c>
      <c r="J21" s="49">
        <v>16</v>
      </c>
      <c r="K21" s="23">
        <v>0</v>
      </c>
      <c r="L21" s="49">
        <v>2.45</v>
      </c>
      <c r="M21" s="14" t="s">
        <v>160</v>
      </c>
    </row>
    <row r="22" spans="1:13" ht="13.5" customHeight="1">
      <c r="A22" s="14" t="s">
        <v>44</v>
      </c>
      <c r="B22" s="21" t="s">
        <v>45</v>
      </c>
      <c r="C22" s="14" t="s">
        <v>46</v>
      </c>
      <c r="D22" s="15">
        <v>1</v>
      </c>
      <c r="E22" s="15">
        <v>1</v>
      </c>
      <c r="F22" s="49">
        <v>15.91</v>
      </c>
      <c r="G22" s="14">
        <v>38.41</v>
      </c>
      <c r="H22" s="50">
        <v>0</v>
      </c>
      <c r="I22" s="23">
        <v>5415</v>
      </c>
      <c r="J22" s="49">
        <v>10</v>
      </c>
      <c r="K22" s="23">
        <v>600</v>
      </c>
      <c r="L22" s="49">
        <v>-20</v>
      </c>
      <c r="M22" s="14" t="s">
        <v>162</v>
      </c>
    </row>
    <row r="23" spans="1:13" ht="13.5" customHeight="1">
      <c r="A23" s="14" t="s">
        <v>44</v>
      </c>
      <c r="B23" s="21" t="s">
        <v>47</v>
      </c>
      <c r="C23" s="14" t="s">
        <v>48</v>
      </c>
      <c r="D23" s="15">
        <v>0</v>
      </c>
      <c r="E23" s="15">
        <v>0</v>
      </c>
      <c r="F23" s="49">
        <v>340.05</v>
      </c>
      <c r="G23" s="14">
        <v>319.07</v>
      </c>
      <c r="H23" s="50">
        <v>0</v>
      </c>
      <c r="I23" s="23">
        <v>0</v>
      </c>
      <c r="J23" s="49">
        <v>19.18</v>
      </c>
      <c r="K23" s="23">
        <v>16</v>
      </c>
      <c r="L23" s="51" t="s">
        <v>164</v>
      </c>
      <c r="M23" s="14" t="s">
        <v>160</v>
      </c>
    </row>
    <row r="24" spans="1:13" ht="13.5" customHeight="1">
      <c r="A24" s="14" t="s">
        <v>49</v>
      </c>
      <c r="B24" s="21">
        <v>21</v>
      </c>
      <c r="C24" s="14" t="s">
        <v>50</v>
      </c>
      <c r="D24" s="15">
        <v>0</v>
      </c>
      <c r="E24" s="15">
        <v>1</v>
      </c>
      <c r="F24" s="49">
        <v>430.55</v>
      </c>
      <c r="G24" s="50">
        <v>381.2</v>
      </c>
      <c r="H24" s="50">
        <v>0.67</v>
      </c>
      <c r="I24" s="23">
        <v>512</v>
      </c>
      <c r="J24" s="49">
        <v>27.46</v>
      </c>
      <c r="K24" s="23">
        <v>0</v>
      </c>
      <c r="L24" s="49">
        <v>22</v>
      </c>
      <c r="M24" s="14" t="s">
        <v>160</v>
      </c>
    </row>
    <row r="25" spans="1:13" ht="13.5" customHeight="1">
      <c r="A25" s="14" t="s">
        <v>51</v>
      </c>
      <c r="B25" s="13">
        <v>22</v>
      </c>
      <c r="C25" s="22" t="s">
        <v>52</v>
      </c>
      <c r="D25" s="23">
        <v>1</v>
      </c>
      <c r="E25" s="23">
        <v>3</v>
      </c>
      <c r="F25" s="50">
        <v>504.15</v>
      </c>
      <c r="G25" s="50">
        <v>407.75</v>
      </c>
      <c r="H25" s="50">
        <v>0</v>
      </c>
      <c r="I25" s="23">
        <v>0</v>
      </c>
      <c r="J25" s="50">
        <v>53.65</v>
      </c>
      <c r="K25" s="23">
        <v>363</v>
      </c>
      <c r="L25" s="50">
        <v>2.26</v>
      </c>
      <c r="M25" s="22" t="s">
        <v>160</v>
      </c>
    </row>
    <row r="26" spans="1:13" ht="13.5" customHeight="1">
      <c r="A26" s="14" t="s">
        <v>42</v>
      </c>
      <c r="B26" s="21">
        <v>23</v>
      </c>
      <c r="C26" s="14" t="s">
        <v>53</v>
      </c>
      <c r="D26" s="15">
        <v>0</v>
      </c>
      <c r="E26" s="15">
        <v>0</v>
      </c>
      <c r="F26" s="49">
        <v>123.15</v>
      </c>
      <c r="G26" s="50">
        <v>34.77</v>
      </c>
      <c r="H26" s="50">
        <v>0</v>
      </c>
      <c r="I26" s="23">
        <v>0</v>
      </c>
      <c r="J26" s="49">
        <v>5.37</v>
      </c>
      <c r="K26" s="23">
        <v>0</v>
      </c>
      <c r="L26" s="49">
        <v>3.6</v>
      </c>
      <c r="M26" s="14" t="s">
        <v>162</v>
      </c>
    </row>
    <row r="27" spans="1:13" ht="13.5" customHeight="1">
      <c r="A27" s="14" t="s">
        <v>54</v>
      </c>
      <c r="B27" s="21">
        <v>24</v>
      </c>
      <c r="C27" s="14" t="s">
        <v>55</v>
      </c>
      <c r="D27" s="15">
        <v>0</v>
      </c>
      <c r="E27" s="15">
        <v>0</v>
      </c>
      <c r="F27" s="49">
        <v>164.33</v>
      </c>
      <c r="G27" s="50">
        <v>147</v>
      </c>
      <c r="H27" s="50">
        <v>0</v>
      </c>
      <c r="I27" s="23">
        <v>0</v>
      </c>
      <c r="J27" s="49">
        <v>2.38</v>
      </c>
      <c r="K27" s="23">
        <v>0</v>
      </c>
      <c r="L27" s="49">
        <v>10.95</v>
      </c>
      <c r="M27" s="14" t="s">
        <v>160</v>
      </c>
    </row>
    <row r="28" spans="1:13" ht="13.5" customHeight="1">
      <c r="A28" s="14" t="s">
        <v>56</v>
      </c>
      <c r="B28" s="21">
        <v>25</v>
      </c>
      <c r="C28" s="14" t="s">
        <v>57</v>
      </c>
      <c r="D28" s="15">
        <v>2</v>
      </c>
      <c r="E28" s="15">
        <v>2</v>
      </c>
      <c r="F28" s="49">
        <v>459.1</v>
      </c>
      <c r="G28" s="50">
        <v>442.45</v>
      </c>
      <c r="H28" s="50">
        <v>0</v>
      </c>
      <c r="I28" s="23">
        <v>115</v>
      </c>
      <c r="J28" s="49">
        <v>3.8</v>
      </c>
      <c r="K28" s="23">
        <v>0</v>
      </c>
      <c r="L28" s="49">
        <v>9.85</v>
      </c>
      <c r="M28" s="14" t="s">
        <v>160</v>
      </c>
    </row>
    <row r="29" spans="1:13" ht="13.5" customHeight="1">
      <c r="A29" s="14" t="s">
        <v>23</v>
      </c>
      <c r="B29" s="21">
        <v>26</v>
      </c>
      <c r="C29" s="14" t="s">
        <v>58</v>
      </c>
      <c r="D29" s="15">
        <v>4</v>
      </c>
      <c r="E29" s="15">
        <v>1</v>
      </c>
      <c r="F29" s="49">
        <v>204.69</v>
      </c>
      <c r="G29" s="50">
        <v>197.55</v>
      </c>
      <c r="H29" s="50">
        <v>0</v>
      </c>
      <c r="I29" s="23">
        <v>0</v>
      </c>
      <c r="J29" s="49">
        <v>4.14</v>
      </c>
      <c r="K29" s="23">
        <v>227</v>
      </c>
      <c r="L29" s="49">
        <v>3</v>
      </c>
      <c r="M29" s="14" t="s">
        <v>160</v>
      </c>
    </row>
    <row r="30" spans="1:13" ht="13.5" customHeight="1">
      <c r="A30" s="14" t="s">
        <v>59</v>
      </c>
      <c r="B30" s="21">
        <v>27</v>
      </c>
      <c r="C30" s="14" t="s">
        <v>60</v>
      </c>
      <c r="D30" s="15">
        <v>6</v>
      </c>
      <c r="E30" s="15">
        <v>0</v>
      </c>
      <c r="F30" s="49">
        <v>-267.31</v>
      </c>
      <c r="G30" s="50">
        <v>24.29</v>
      </c>
      <c r="H30" s="50">
        <v>0</v>
      </c>
      <c r="I30" s="23">
        <v>0</v>
      </c>
      <c r="J30" s="49">
        <v>1.69</v>
      </c>
      <c r="K30" s="23">
        <v>56</v>
      </c>
      <c r="L30" s="49">
        <v>58.11</v>
      </c>
      <c r="M30" s="14" t="s">
        <v>160</v>
      </c>
    </row>
    <row r="31" spans="1:13" ht="13.5" customHeight="1">
      <c r="A31" s="14" t="s">
        <v>40</v>
      </c>
      <c r="B31" s="21">
        <v>28</v>
      </c>
      <c r="C31" s="14" t="s">
        <v>61</v>
      </c>
      <c r="D31" s="15">
        <v>0</v>
      </c>
      <c r="E31" s="15">
        <v>0</v>
      </c>
      <c r="F31" s="49">
        <v>532.52</v>
      </c>
      <c r="G31" s="50">
        <v>525.53</v>
      </c>
      <c r="H31" s="50">
        <v>0</v>
      </c>
      <c r="I31" s="23">
        <v>0</v>
      </c>
      <c r="J31" s="49">
        <v>6.99</v>
      </c>
      <c r="K31" s="23">
        <v>2201</v>
      </c>
      <c r="L31" s="49">
        <v>2</v>
      </c>
      <c r="M31" s="14" t="s">
        <v>162</v>
      </c>
    </row>
    <row r="32" spans="1:13" ht="13.5" customHeight="1">
      <c r="A32" s="14" t="s">
        <v>51</v>
      </c>
      <c r="B32" s="21">
        <v>29</v>
      </c>
      <c r="C32" s="14" t="s">
        <v>62</v>
      </c>
      <c r="D32" s="15">
        <v>1</v>
      </c>
      <c r="E32" s="15">
        <v>1</v>
      </c>
      <c r="F32" s="49">
        <v>291.71</v>
      </c>
      <c r="G32" s="50">
        <v>178.83</v>
      </c>
      <c r="H32" s="50">
        <v>0</v>
      </c>
      <c r="I32" s="23">
        <v>0</v>
      </c>
      <c r="J32" s="49">
        <v>77.62</v>
      </c>
      <c r="K32" s="23">
        <v>1411</v>
      </c>
      <c r="L32" s="49">
        <v>15.46</v>
      </c>
      <c r="M32" s="14" t="s">
        <v>160</v>
      </c>
    </row>
    <row r="33" spans="1:13" ht="13.5" customHeight="1">
      <c r="A33" s="14" t="s">
        <v>63</v>
      </c>
      <c r="B33" s="21">
        <v>30</v>
      </c>
      <c r="C33" s="14" t="s">
        <v>64</v>
      </c>
      <c r="D33" s="15">
        <v>0</v>
      </c>
      <c r="E33" s="15">
        <v>0</v>
      </c>
      <c r="F33" s="49">
        <v>396.2</v>
      </c>
      <c r="G33" s="50">
        <v>361.2</v>
      </c>
      <c r="H33" s="50">
        <v>0</v>
      </c>
      <c r="I33" s="23">
        <v>0</v>
      </c>
      <c r="J33" s="49">
        <v>33.2</v>
      </c>
      <c r="K33" s="23">
        <v>0</v>
      </c>
      <c r="L33" s="49">
        <v>2</v>
      </c>
      <c r="M33" s="14" t="s">
        <v>162</v>
      </c>
    </row>
    <row r="34" spans="1:13" ht="13.5" customHeight="1">
      <c r="A34" s="14" t="s">
        <v>27</v>
      </c>
      <c r="B34" s="13">
        <v>31</v>
      </c>
      <c r="C34" s="22" t="s">
        <v>65</v>
      </c>
      <c r="D34" s="23">
        <v>18</v>
      </c>
      <c r="E34" s="23">
        <v>1</v>
      </c>
      <c r="F34" s="50">
        <v>1759</v>
      </c>
      <c r="G34" s="50">
        <v>1536.33</v>
      </c>
      <c r="H34" s="50">
        <v>0</v>
      </c>
      <c r="I34" s="23">
        <v>0</v>
      </c>
      <c r="J34" s="50">
        <v>132.5</v>
      </c>
      <c r="K34" s="23">
        <v>1262</v>
      </c>
      <c r="L34" s="50">
        <v>26</v>
      </c>
      <c r="M34" s="22" t="s">
        <v>160</v>
      </c>
    </row>
    <row r="35" spans="1:13" ht="13.5" customHeight="1">
      <c r="A35" s="14" t="s">
        <v>27</v>
      </c>
      <c r="B35" s="21">
        <v>32</v>
      </c>
      <c r="C35" s="14" t="s">
        <v>66</v>
      </c>
      <c r="D35" s="15">
        <v>0</v>
      </c>
      <c r="E35" s="15">
        <v>0</v>
      </c>
      <c r="F35" s="49">
        <v>-63.16</v>
      </c>
      <c r="G35" s="50">
        <v>-79.89</v>
      </c>
      <c r="H35" s="50">
        <v>0</v>
      </c>
      <c r="I35" s="23">
        <v>0</v>
      </c>
      <c r="J35" s="49">
        <v>11.65</v>
      </c>
      <c r="K35" s="23">
        <v>0</v>
      </c>
      <c r="L35" s="49">
        <v>3.5</v>
      </c>
      <c r="M35" s="14" t="s">
        <v>162</v>
      </c>
    </row>
    <row r="36" spans="1:19" ht="13.5" customHeight="1">
      <c r="A36" s="14" t="s">
        <v>54</v>
      </c>
      <c r="B36" s="21">
        <v>33</v>
      </c>
      <c r="C36" s="14" t="s">
        <v>67</v>
      </c>
      <c r="D36" s="23">
        <v>3</v>
      </c>
      <c r="E36" s="23">
        <v>4</v>
      </c>
      <c r="F36" s="50">
        <v>1807.95</v>
      </c>
      <c r="G36" s="50">
        <v>1722.35</v>
      </c>
      <c r="H36" s="50">
        <v>0</v>
      </c>
      <c r="I36" s="23">
        <v>0</v>
      </c>
      <c r="J36" s="50">
        <v>76.1</v>
      </c>
      <c r="K36" s="23">
        <v>0</v>
      </c>
      <c r="L36" s="50">
        <v>9.5</v>
      </c>
      <c r="M36" s="22" t="s">
        <v>160</v>
      </c>
      <c r="P36" s="26"/>
      <c r="Q36" s="26"/>
      <c r="R36" s="26"/>
      <c r="S36" s="26"/>
    </row>
    <row r="37" spans="1:13" ht="13.5" customHeight="1">
      <c r="A37" s="14" t="s">
        <v>30</v>
      </c>
      <c r="B37" s="21">
        <v>34</v>
      </c>
      <c r="C37" s="14" t="s">
        <v>68</v>
      </c>
      <c r="D37" s="15">
        <v>0</v>
      </c>
      <c r="E37" s="23">
        <v>10</v>
      </c>
      <c r="F37" s="51">
        <v>659.89</v>
      </c>
      <c r="G37" s="50">
        <v>569.42</v>
      </c>
      <c r="H37" s="50">
        <v>2.68</v>
      </c>
      <c r="I37" s="23">
        <v>0</v>
      </c>
      <c r="J37" s="49">
        <v>73.94</v>
      </c>
      <c r="K37" s="23">
        <v>198</v>
      </c>
      <c r="L37" s="49">
        <v>16.53</v>
      </c>
      <c r="M37" s="14" t="s">
        <v>163</v>
      </c>
    </row>
    <row r="38" spans="1:13" ht="13.5" customHeight="1">
      <c r="A38" s="14" t="s">
        <v>51</v>
      </c>
      <c r="B38" s="21">
        <v>35</v>
      </c>
      <c r="C38" s="14" t="s">
        <v>69</v>
      </c>
      <c r="D38" s="23">
        <v>22</v>
      </c>
      <c r="E38" s="23">
        <v>0</v>
      </c>
      <c r="F38" s="49">
        <v>823.54</v>
      </c>
      <c r="G38" s="14">
        <v>789.91</v>
      </c>
      <c r="H38" s="14">
        <v>0</v>
      </c>
      <c r="I38" s="15">
        <v>0</v>
      </c>
      <c r="J38" s="50">
        <v>25.54</v>
      </c>
      <c r="K38" s="23">
        <v>1060</v>
      </c>
      <c r="L38" s="51" t="s">
        <v>165</v>
      </c>
      <c r="M38" s="14" t="s">
        <v>163</v>
      </c>
    </row>
    <row r="39" spans="1:13" ht="13.5" customHeight="1">
      <c r="A39" s="14" t="s">
        <v>40</v>
      </c>
      <c r="B39" s="21">
        <v>36</v>
      </c>
      <c r="C39" s="14" t="s">
        <v>70</v>
      </c>
      <c r="D39" s="15">
        <v>2</v>
      </c>
      <c r="E39" s="15">
        <v>0</v>
      </c>
      <c r="F39" s="49">
        <v>144.65</v>
      </c>
      <c r="G39" s="14">
        <v>84.33</v>
      </c>
      <c r="H39" s="14">
        <v>0</v>
      </c>
      <c r="I39" s="15">
        <v>541</v>
      </c>
      <c r="J39" s="49">
        <v>22.66</v>
      </c>
      <c r="K39" s="23">
        <v>5929</v>
      </c>
      <c r="L39" s="49">
        <v>37.4</v>
      </c>
      <c r="M39" s="14" t="s">
        <v>162</v>
      </c>
    </row>
    <row r="40" spans="1:13" ht="13.5" customHeight="1">
      <c r="A40" s="14" t="s">
        <v>40</v>
      </c>
      <c r="B40" s="21">
        <v>37</v>
      </c>
      <c r="C40" s="14" t="s">
        <v>71</v>
      </c>
      <c r="D40" s="15">
        <v>2</v>
      </c>
      <c r="E40" s="15">
        <v>0</v>
      </c>
      <c r="F40" s="49">
        <v>1027.1</v>
      </c>
      <c r="G40" s="14">
        <v>941.4</v>
      </c>
      <c r="H40" s="14">
        <v>0</v>
      </c>
      <c r="I40" s="15">
        <v>0</v>
      </c>
      <c r="J40" s="49">
        <v>48.7</v>
      </c>
      <c r="K40" s="23">
        <v>0</v>
      </c>
      <c r="L40" s="49">
        <v>37</v>
      </c>
      <c r="M40" s="14" t="s">
        <v>163</v>
      </c>
    </row>
    <row r="41" spans="1:13" ht="13.5" customHeight="1">
      <c r="A41" s="14" t="s">
        <v>23</v>
      </c>
      <c r="B41" s="21">
        <v>38</v>
      </c>
      <c r="C41" s="14" t="s">
        <v>72</v>
      </c>
      <c r="D41" s="15">
        <v>5</v>
      </c>
      <c r="E41" s="15">
        <v>1</v>
      </c>
      <c r="F41" s="49">
        <v>361</v>
      </c>
      <c r="G41" s="14">
        <v>256</v>
      </c>
      <c r="H41" s="14">
        <v>0</v>
      </c>
      <c r="I41" s="15">
        <v>0</v>
      </c>
      <c r="J41" s="49">
        <v>75</v>
      </c>
      <c r="K41" s="23">
        <v>0</v>
      </c>
      <c r="L41" s="49">
        <v>30</v>
      </c>
      <c r="M41" s="14" t="s">
        <v>160</v>
      </c>
    </row>
    <row r="42" spans="1:15" s="26" customFormat="1" ht="13.5" customHeight="1">
      <c r="A42" s="22" t="s">
        <v>56</v>
      </c>
      <c r="B42" s="21">
        <v>39</v>
      </c>
      <c r="C42" s="22" t="s">
        <v>73</v>
      </c>
      <c r="D42" s="23">
        <v>4</v>
      </c>
      <c r="E42" s="23">
        <v>3</v>
      </c>
      <c r="F42" s="50">
        <v>260.45</v>
      </c>
      <c r="G42" s="50">
        <v>207.3</v>
      </c>
      <c r="H42" s="50">
        <v>0</v>
      </c>
      <c r="I42" s="23">
        <v>0</v>
      </c>
      <c r="J42" s="50">
        <v>2</v>
      </c>
      <c r="K42" s="23">
        <v>43</v>
      </c>
      <c r="L42" s="50">
        <v>27.6</v>
      </c>
      <c r="M42" s="22" t="s">
        <v>160</v>
      </c>
      <c r="N42" s="1"/>
      <c r="O42" s="1"/>
    </row>
    <row r="43" spans="1:15" s="26" customFormat="1" ht="13.5" customHeight="1">
      <c r="A43" s="22" t="s">
        <v>54</v>
      </c>
      <c r="B43" s="21">
        <v>40</v>
      </c>
      <c r="C43" s="22" t="s">
        <v>74</v>
      </c>
      <c r="D43" s="23">
        <v>0</v>
      </c>
      <c r="E43" s="23">
        <v>0</v>
      </c>
      <c r="F43" s="50">
        <v>258.75</v>
      </c>
      <c r="G43" s="50">
        <v>236.7</v>
      </c>
      <c r="H43" s="50">
        <v>0</v>
      </c>
      <c r="I43" s="23">
        <v>0</v>
      </c>
      <c r="J43" s="50">
        <v>22.05</v>
      </c>
      <c r="K43" s="23">
        <v>319</v>
      </c>
      <c r="L43" s="50">
        <v>13.3</v>
      </c>
      <c r="M43" s="22" t="s">
        <v>160</v>
      </c>
      <c r="N43" s="1"/>
      <c r="O43" s="1"/>
    </row>
    <row r="44" spans="1:13" ht="13.5" customHeight="1">
      <c r="A44" s="14" t="s">
        <v>40</v>
      </c>
      <c r="B44" s="21">
        <v>41</v>
      </c>
      <c r="C44" s="14" t="s">
        <v>75</v>
      </c>
      <c r="D44" s="15">
        <v>0</v>
      </c>
      <c r="E44" s="15">
        <v>3</v>
      </c>
      <c r="F44" s="49">
        <v>370.13</v>
      </c>
      <c r="G44" s="50">
        <v>353</v>
      </c>
      <c r="H44" s="50">
        <v>0</v>
      </c>
      <c r="I44" s="23">
        <v>124</v>
      </c>
      <c r="J44" s="49">
        <v>3.8</v>
      </c>
      <c r="K44" s="23">
        <v>0</v>
      </c>
      <c r="L44" s="49">
        <v>13.33</v>
      </c>
      <c r="M44" s="14" t="s">
        <v>162</v>
      </c>
    </row>
    <row r="45" spans="1:13" ht="13.5" customHeight="1">
      <c r="A45" s="14" t="s">
        <v>23</v>
      </c>
      <c r="B45" s="21">
        <v>42</v>
      </c>
      <c r="C45" s="14" t="s">
        <v>76</v>
      </c>
      <c r="D45" s="15">
        <v>1</v>
      </c>
      <c r="E45" s="15">
        <v>7</v>
      </c>
      <c r="F45" s="49">
        <v>710.25</v>
      </c>
      <c r="G45" s="50">
        <v>680.4</v>
      </c>
      <c r="H45" s="50">
        <v>0</v>
      </c>
      <c r="I45" s="23">
        <v>0</v>
      </c>
      <c r="J45" s="49">
        <v>8.35</v>
      </c>
      <c r="K45" s="23">
        <v>844</v>
      </c>
      <c r="L45" s="49">
        <v>21.5</v>
      </c>
      <c r="M45" s="14" t="s">
        <v>160</v>
      </c>
    </row>
    <row r="46" spans="1:13" ht="13.5" customHeight="1">
      <c r="A46" s="14" t="s">
        <v>16</v>
      </c>
      <c r="B46" s="13">
        <v>43</v>
      </c>
      <c r="C46" s="22" t="s">
        <v>77</v>
      </c>
      <c r="D46" s="23">
        <v>0</v>
      </c>
      <c r="E46" s="23">
        <v>5</v>
      </c>
      <c r="F46" s="50">
        <v>154.51</v>
      </c>
      <c r="G46" s="50">
        <v>117.8</v>
      </c>
      <c r="H46" s="50">
        <v>0</v>
      </c>
      <c r="I46" s="23">
        <v>0</v>
      </c>
      <c r="J46" s="50">
        <v>14.46</v>
      </c>
      <c r="K46" s="23">
        <v>126</v>
      </c>
      <c r="L46" s="50">
        <v>21.5</v>
      </c>
      <c r="M46" s="22" t="s">
        <v>160</v>
      </c>
    </row>
    <row r="47" spans="1:13" ht="13.5" customHeight="1">
      <c r="A47" s="14" t="s">
        <v>78</v>
      </c>
      <c r="B47" s="21">
        <v>44</v>
      </c>
      <c r="C47" s="14" t="s">
        <v>79</v>
      </c>
      <c r="D47" s="15">
        <v>3</v>
      </c>
      <c r="E47" s="15">
        <v>32</v>
      </c>
      <c r="F47" s="49">
        <v>354</v>
      </c>
      <c r="G47" s="50">
        <v>354.03</v>
      </c>
      <c r="H47" s="50">
        <v>0</v>
      </c>
      <c r="I47" s="23">
        <v>0</v>
      </c>
      <c r="J47" s="49">
        <v>51.4</v>
      </c>
      <c r="K47" s="23">
        <v>35673</v>
      </c>
      <c r="L47" s="49">
        <v>38</v>
      </c>
      <c r="M47" s="14" t="s">
        <v>160</v>
      </c>
    </row>
    <row r="48" spans="1:13" ht="13.5" customHeight="1">
      <c r="A48" s="14" t="s">
        <v>40</v>
      </c>
      <c r="B48" s="21">
        <v>45</v>
      </c>
      <c r="C48" s="14" t="s">
        <v>80</v>
      </c>
      <c r="D48" s="15">
        <v>1</v>
      </c>
      <c r="E48" s="15">
        <v>0</v>
      </c>
      <c r="F48" s="49">
        <v>391.7</v>
      </c>
      <c r="G48" s="50">
        <v>172.45</v>
      </c>
      <c r="H48" s="50">
        <v>0</v>
      </c>
      <c r="I48" s="23">
        <v>0</v>
      </c>
      <c r="J48" s="49">
        <v>201.53</v>
      </c>
      <c r="K48" s="23">
        <v>215</v>
      </c>
      <c r="L48" s="49">
        <v>17.72</v>
      </c>
      <c r="M48" s="14" t="s">
        <v>160</v>
      </c>
    </row>
    <row r="49" spans="1:13" ht="13.5" customHeight="1">
      <c r="A49" s="14" t="s">
        <v>27</v>
      </c>
      <c r="B49" s="21">
        <v>46</v>
      </c>
      <c r="C49" s="14" t="s">
        <v>81</v>
      </c>
      <c r="D49" s="15">
        <v>0</v>
      </c>
      <c r="E49" s="15">
        <v>24</v>
      </c>
      <c r="F49" s="49">
        <v>179.89</v>
      </c>
      <c r="G49" s="50">
        <v>179.89</v>
      </c>
      <c r="H49" s="50">
        <v>0</v>
      </c>
      <c r="I49" s="23">
        <v>0</v>
      </c>
      <c r="J49" s="49">
        <v>17.87</v>
      </c>
      <c r="K49" s="23">
        <v>0</v>
      </c>
      <c r="L49" s="49">
        <v>10.47</v>
      </c>
      <c r="M49" s="14" t="s">
        <v>162</v>
      </c>
    </row>
    <row r="50" spans="1:13" ht="13.5" customHeight="1">
      <c r="A50" s="14" t="s">
        <v>54</v>
      </c>
      <c r="B50" s="13">
        <v>47</v>
      </c>
      <c r="C50" s="14" t="s">
        <v>82</v>
      </c>
      <c r="D50" s="15">
        <v>0</v>
      </c>
      <c r="E50" s="15">
        <v>0</v>
      </c>
      <c r="F50" s="49">
        <v>263.7</v>
      </c>
      <c r="G50" s="50">
        <v>214.75</v>
      </c>
      <c r="H50" s="50">
        <v>160</v>
      </c>
      <c r="I50" s="23">
        <v>0</v>
      </c>
      <c r="J50" s="50">
        <v>6.5</v>
      </c>
      <c r="K50" s="23">
        <v>0</v>
      </c>
      <c r="L50" s="50">
        <v>11.08</v>
      </c>
      <c r="M50" s="22" t="s">
        <v>162</v>
      </c>
    </row>
    <row r="51" spans="1:15" s="26" customFormat="1" ht="13.5" customHeight="1">
      <c r="A51" s="22" t="s">
        <v>30</v>
      </c>
      <c r="B51" s="13">
        <v>48</v>
      </c>
      <c r="C51" s="22" t="s">
        <v>83</v>
      </c>
      <c r="D51" s="23">
        <v>0</v>
      </c>
      <c r="E51" s="23">
        <v>1</v>
      </c>
      <c r="F51" s="50">
        <v>108.31</v>
      </c>
      <c r="G51" s="50">
        <v>59.8</v>
      </c>
      <c r="H51" s="50">
        <v>0</v>
      </c>
      <c r="I51" s="23">
        <v>0</v>
      </c>
      <c r="J51" s="50">
        <v>8.51</v>
      </c>
      <c r="K51" s="23">
        <v>0</v>
      </c>
      <c r="L51" s="50">
        <v>8</v>
      </c>
      <c r="M51" s="22" t="s">
        <v>160</v>
      </c>
      <c r="N51" s="1"/>
      <c r="O51" s="1"/>
    </row>
    <row r="52" spans="1:13" ht="13.5" customHeight="1">
      <c r="A52" s="14" t="s">
        <v>78</v>
      </c>
      <c r="B52" s="21">
        <v>49</v>
      </c>
      <c r="C52" s="14" t="s">
        <v>84</v>
      </c>
      <c r="D52" s="15">
        <v>3</v>
      </c>
      <c r="E52" s="15">
        <v>1</v>
      </c>
      <c r="F52" s="49">
        <v>1187</v>
      </c>
      <c r="G52" s="50">
        <v>1024.04</v>
      </c>
      <c r="H52" s="50">
        <v>0</v>
      </c>
      <c r="I52" s="23">
        <v>0</v>
      </c>
      <c r="J52" s="49">
        <v>153.46</v>
      </c>
      <c r="K52" s="23">
        <v>0</v>
      </c>
      <c r="L52" s="49">
        <v>9</v>
      </c>
      <c r="M52" s="14" t="s">
        <v>160</v>
      </c>
    </row>
    <row r="53" spans="1:13" ht="13.5" customHeight="1">
      <c r="A53" s="14" t="s">
        <v>34</v>
      </c>
      <c r="B53" s="21">
        <v>50</v>
      </c>
      <c r="C53" s="14" t="s">
        <v>85</v>
      </c>
      <c r="D53" s="15">
        <v>0</v>
      </c>
      <c r="E53" s="15">
        <v>2</v>
      </c>
      <c r="F53" s="49">
        <v>320</v>
      </c>
      <c r="G53" s="50">
        <v>270.2</v>
      </c>
      <c r="H53" s="50">
        <v>0</v>
      </c>
      <c r="I53" s="23">
        <v>0</v>
      </c>
      <c r="J53" s="49">
        <v>33.4</v>
      </c>
      <c r="K53" s="23">
        <v>50</v>
      </c>
      <c r="L53" s="49">
        <v>16</v>
      </c>
      <c r="M53" s="14" t="s">
        <v>160</v>
      </c>
    </row>
    <row r="54" spans="1:13" ht="13.5" customHeight="1">
      <c r="A54" s="14" t="s">
        <v>25</v>
      </c>
      <c r="B54" s="21">
        <v>51</v>
      </c>
      <c r="C54" s="14" t="s">
        <v>86</v>
      </c>
      <c r="D54" s="15">
        <v>4</v>
      </c>
      <c r="E54" s="15">
        <v>0</v>
      </c>
      <c r="F54" s="49">
        <v>-14</v>
      </c>
      <c r="G54" s="50">
        <v>-35</v>
      </c>
      <c r="H54" s="50">
        <v>0</v>
      </c>
      <c r="I54" s="23">
        <v>0</v>
      </c>
      <c r="J54" s="49">
        <v>21</v>
      </c>
      <c r="K54" s="23">
        <v>0</v>
      </c>
      <c r="L54" s="49">
        <v>14</v>
      </c>
      <c r="M54" s="14" t="s">
        <v>162</v>
      </c>
    </row>
    <row r="55" spans="1:13" ht="13.5" customHeight="1">
      <c r="A55" s="14" t="s">
        <v>25</v>
      </c>
      <c r="B55" s="21">
        <v>52</v>
      </c>
      <c r="C55" s="14" t="s">
        <v>87</v>
      </c>
      <c r="D55" s="15">
        <v>4</v>
      </c>
      <c r="E55" s="15">
        <v>4</v>
      </c>
      <c r="F55" s="49">
        <v>772</v>
      </c>
      <c r="G55" s="50">
        <v>749.6</v>
      </c>
      <c r="H55" s="50">
        <v>0</v>
      </c>
      <c r="I55" s="23">
        <v>0</v>
      </c>
      <c r="J55" s="49">
        <v>32.7</v>
      </c>
      <c r="K55" s="23">
        <v>0</v>
      </c>
      <c r="L55" s="49">
        <v>1</v>
      </c>
      <c r="M55" s="14" t="s">
        <v>160</v>
      </c>
    </row>
    <row r="56" spans="1:13" ht="13.5" customHeight="1">
      <c r="A56" s="14" t="s">
        <v>78</v>
      </c>
      <c r="B56" s="21">
        <v>53</v>
      </c>
      <c r="C56" s="14" t="s">
        <v>88</v>
      </c>
      <c r="D56" s="15">
        <v>11</v>
      </c>
      <c r="E56" s="15">
        <v>0</v>
      </c>
      <c r="F56" s="49">
        <v>222.42</v>
      </c>
      <c r="G56" s="50">
        <v>208.6</v>
      </c>
      <c r="H56" s="50">
        <v>0</v>
      </c>
      <c r="I56" s="23">
        <v>0</v>
      </c>
      <c r="J56" s="49">
        <v>9.87</v>
      </c>
      <c r="K56" s="23">
        <v>54</v>
      </c>
      <c r="L56" s="49">
        <v>22.45</v>
      </c>
      <c r="M56" s="14" t="s">
        <v>160</v>
      </c>
    </row>
    <row r="57" spans="1:13" ht="13.5" customHeight="1">
      <c r="A57" s="14" t="s">
        <v>89</v>
      </c>
      <c r="B57" s="21">
        <v>54</v>
      </c>
      <c r="C57" s="14" t="s">
        <v>90</v>
      </c>
      <c r="D57" s="15">
        <v>12</v>
      </c>
      <c r="E57" s="15">
        <v>4</v>
      </c>
      <c r="F57" s="49">
        <v>406.94</v>
      </c>
      <c r="G57" s="50">
        <v>375.8</v>
      </c>
      <c r="H57" s="50">
        <v>0</v>
      </c>
      <c r="I57" s="23">
        <v>867</v>
      </c>
      <c r="J57" s="49">
        <v>113.15</v>
      </c>
      <c r="K57" s="23">
        <v>108</v>
      </c>
      <c r="L57" s="49">
        <v>23.27</v>
      </c>
      <c r="M57" s="14" t="s">
        <v>160</v>
      </c>
    </row>
    <row r="58" spans="1:13" ht="13.5" customHeight="1">
      <c r="A58" s="14" t="s">
        <v>89</v>
      </c>
      <c r="B58" s="21">
        <v>55</v>
      </c>
      <c r="C58" s="14" t="s">
        <v>91</v>
      </c>
      <c r="D58" s="15">
        <v>4</v>
      </c>
      <c r="E58" s="15">
        <v>1</v>
      </c>
      <c r="F58" s="49">
        <v>767</v>
      </c>
      <c r="G58" s="50">
        <v>571.04</v>
      </c>
      <c r="H58" s="50">
        <v>9</v>
      </c>
      <c r="I58" s="23">
        <v>0</v>
      </c>
      <c r="J58" s="49">
        <v>12.3</v>
      </c>
      <c r="K58" s="52" t="s">
        <v>166</v>
      </c>
      <c r="L58" s="49">
        <v>27</v>
      </c>
      <c r="M58" s="14" t="s">
        <v>160</v>
      </c>
    </row>
    <row r="59" spans="1:13" ht="13.5" customHeight="1">
      <c r="A59" s="14" t="s">
        <v>51</v>
      </c>
      <c r="B59" s="21">
        <v>56</v>
      </c>
      <c r="C59" s="14" t="s">
        <v>92</v>
      </c>
      <c r="D59" s="15">
        <v>4</v>
      </c>
      <c r="E59" s="15">
        <v>0</v>
      </c>
      <c r="F59" s="49">
        <v>460.21</v>
      </c>
      <c r="G59" s="50">
        <v>373.64</v>
      </c>
      <c r="H59" s="50">
        <v>0</v>
      </c>
      <c r="I59" s="23">
        <v>0</v>
      </c>
      <c r="J59" s="49">
        <v>55.75</v>
      </c>
      <c r="K59" s="23">
        <v>2072</v>
      </c>
      <c r="L59" s="49">
        <v>30.82</v>
      </c>
      <c r="M59" s="14" t="s">
        <v>160</v>
      </c>
    </row>
    <row r="60" spans="1:13" ht="13.5" customHeight="1">
      <c r="A60" s="14" t="s">
        <v>93</v>
      </c>
      <c r="B60" s="21">
        <v>57</v>
      </c>
      <c r="C60" s="14" t="s">
        <v>94</v>
      </c>
      <c r="D60" s="15">
        <v>0</v>
      </c>
      <c r="E60" s="15">
        <v>0</v>
      </c>
      <c r="F60" s="49">
        <v>1108</v>
      </c>
      <c r="G60" s="50">
        <v>306</v>
      </c>
      <c r="H60" s="50">
        <v>0</v>
      </c>
      <c r="I60" s="23">
        <v>0</v>
      </c>
      <c r="J60" s="49">
        <v>0.35</v>
      </c>
      <c r="K60" s="23">
        <v>0</v>
      </c>
      <c r="L60" s="49">
        <v>0</v>
      </c>
      <c r="M60" s="14" t="s">
        <v>162</v>
      </c>
    </row>
    <row r="61" spans="1:13" ht="13.5" customHeight="1">
      <c r="A61" s="14" t="s">
        <v>49</v>
      </c>
      <c r="B61" s="13">
        <v>58</v>
      </c>
      <c r="C61" s="22" t="s">
        <v>95</v>
      </c>
      <c r="D61" s="23">
        <v>1</v>
      </c>
      <c r="E61" s="23">
        <v>0</v>
      </c>
      <c r="F61" s="50">
        <v>443.98</v>
      </c>
      <c r="G61" s="50">
        <v>283.2</v>
      </c>
      <c r="H61" s="50">
        <v>0</v>
      </c>
      <c r="I61" s="23">
        <v>0</v>
      </c>
      <c r="J61" s="50">
        <v>159.5</v>
      </c>
      <c r="K61" s="23">
        <v>0</v>
      </c>
      <c r="L61" s="50">
        <v>2.2800000000000002</v>
      </c>
      <c r="M61" s="22" t="s">
        <v>160</v>
      </c>
    </row>
    <row r="62" spans="1:18" ht="13.5" customHeight="1">
      <c r="A62" s="22" t="s">
        <v>96</v>
      </c>
      <c r="B62" s="13">
        <v>59</v>
      </c>
      <c r="C62" s="22" t="s">
        <v>97</v>
      </c>
      <c r="D62" s="23">
        <v>3</v>
      </c>
      <c r="E62" s="23">
        <v>0</v>
      </c>
      <c r="F62" s="50">
        <v>1096</v>
      </c>
      <c r="G62" s="50">
        <v>944.72</v>
      </c>
      <c r="H62" s="50">
        <v>0</v>
      </c>
      <c r="I62" s="23">
        <v>0</v>
      </c>
      <c r="J62" s="50">
        <v>3</v>
      </c>
      <c r="K62" s="23">
        <v>0</v>
      </c>
      <c r="L62" s="50">
        <v>6</v>
      </c>
      <c r="M62" s="22" t="s">
        <v>160</v>
      </c>
      <c r="P62" s="26"/>
      <c r="Q62" s="26"/>
      <c r="R62" s="26"/>
    </row>
    <row r="63" spans="1:13" ht="13.5" customHeight="1">
      <c r="A63" s="14" t="s">
        <v>98</v>
      </c>
      <c r="B63" s="21">
        <v>60</v>
      </c>
      <c r="C63" s="14" t="s">
        <v>99</v>
      </c>
      <c r="D63" s="15">
        <v>2</v>
      </c>
      <c r="E63" s="15">
        <v>0</v>
      </c>
      <c r="F63" s="49">
        <v>603.84</v>
      </c>
      <c r="G63" s="50">
        <v>542.63</v>
      </c>
      <c r="H63" s="50">
        <v>0</v>
      </c>
      <c r="I63" s="23">
        <v>0</v>
      </c>
      <c r="J63" s="49">
        <v>36.02</v>
      </c>
      <c r="K63" s="23">
        <v>852</v>
      </c>
      <c r="L63" s="49">
        <v>25.19</v>
      </c>
      <c r="M63" s="14" t="s">
        <v>160</v>
      </c>
    </row>
    <row r="64" spans="1:15" s="26" customFormat="1" ht="13.5" customHeight="1">
      <c r="A64" s="22" t="s">
        <v>34</v>
      </c>
      <c r="B64" s="21">
        <v>61</v>
      </c>
      <c r="C64" s="22" t="s">
        <v>100</v>
      </c>
      <c r="D64" s="23">
        <v>4</v>
      </c>
      <c r="E64" s="23">
        <v>0</v>
      </c>
      <c r="F64" s="50">
        <v>393.2</v>
      </c>
      <c r="G64" s="50">
        <v>265.4</v>
      </c>
      <c r="H64" s="50">
        <v>0</v>
      </c>
      <c r="I64" s="23">
        <v>0</v>
      </c>
      <c r="J64" s="50">
        <v>106.8</v>
      </c>
      <c r="K64" s="23">
        <v>0</v>
      </c>
      <c r="L64" s="50">
        <v>21</v>
      </c>
      <c r="M64" s="22" t="s">
        <v>160</v>
      </c>
      <c r="N64" s="1"/>
      <c r="O64" s="1"/>
    </row>
    <row r="65" spans="1:13" ht="13.5" customHeight="1">
      <c r="A65" s="29"/>
      <c r="B65" s="13"/>
      <c r="C65" s="29"/>
      <c r="D65" s="30"/>
      <c r="E65" s="30"/>
      <c r="F65" s="53"/>
      <c r="G65" s="53"/>
      <c r="H65" s="53"/>
      <c r="I65" s="30"/>
      <c r="J65" s="53"/>
      <c r="K65" s="30"/>
      <c r="L65" s="53"/>
      <c r="M65" s="29"/>
    </row>
    <row r="66" spans="1:13" ht="13.5" customHeight="1">
      <c r="A66" s="14" t="s">
        <v>101</v>
      </c>
      <c r="B66" s="21">
        <v>63</v>
      </c>
      <c r="C66" s="14" t="s">
        <v>102</v>
      </c>
      <c r="D66" s="15">
        <v>0</v>
      </c>
      <c r="E66" s="15">
        <v>12</v>
      </c>
      <c r="F66" s="49">
        <v>587.4</v>
      </c>
      <c r="G66" s="50">
        <v>577.95</v>
      </c>
      <c r="H66" s="50">
        <v>0</v>
      </c>
      <c r="I66" s="23">
        <v>0</v>
      </c>
      <c r="J66" s="49">
        <v>4.4</v>
      </c>
      <c r="K66" s="23">
        <v>0</v>
      </c>
      <c r="L66" s="49">
        <v>5.05</v>
      </c>
      <c r="M66" s="14" t="s">
        <v>160</v>
      </c>
    </row>
    <row r="67" spans="1:13" ht="13.5" customHeight="1">
      <c r="A67" s="14" t="s">
        <v>54</v>
      </c>
      <c r="B67" s="21">
        <v>64</v>
      </c>
      <c r="C67" s="14" t="s">
        <v>103</v>
      </c>
      <c r="D67" s="15">
        <v>5</v>
      </c>
      <c r="E67" s="15">
        <v>0</v>
      </c>
      <c r="F67" s="49">
        <v>750.3</v>
      </c>
      <c r="G67" s="50">
        <v>700.92</v>
      </c>
      <c r="H67" s="50">
        <v>0</v>
      </c>
      <c r="I67" s="23">
        <v>0</v>
      </c>
      <c r="J67" s="49">
        <v>13.85</v>
      </c>
      <c r="K67" s="23">
        <v>0</v>
      </c>
      <c r="L67" s="49">
        <v>35.5</v>
      </c>
      <c r="M67" s="14" t="s">
        <v>160</v>
      </c>
    </row>
    <row r="68" spans="1:13" ht="13.5" customHeight="1">
      <c r="A68" s="29"/>
      <c r="B68" s="13"/>
      <c r="C68" s="29"/>
      <c r="D68" s="30"/>
      <c r="E68" s="30"/>
      <c r="F68" s="53"/>
      <c r="G68" s="53"/>
      <c r="H68" s="53"/>
      <c r="I68" s="30"/>
      <c r="J68" s="53"/>
      <c r="K68" s="30"/>
      <c r="L68" s="53"/>
      <c r="M68" s="29"/>
    </row>
    <row r="69" spans="1:13" ht="13.5" customHeight="1">
      <c r="A69" s="14" t="s">
        <v>30</v>
      </c>
      <c r="B69" s="13">
        <v>66</v>
      </c>
      <c r="C69" s="22" t="s">
        <v>104</v>
      </c>
      <c r="D69" s="23">
        <v>4</v>
      </c>
      <c r="E69" s="23">
        <v>2</v>
      </c>
      <c r="F69" s="50">
        <v>521.92</v>
      </c>
      <c r="G69" s="50">
        <v>476.42</v>
      </c>
      <c r="H69" s="50">
        <v>0</v>
      </c>
      <c r="I69" s="23">
        <v>0</v>
      </c>
      <c r="J69" s="50">
        <v>42.5</v>
      </c>
      <c r="K69" s="23">
        <v>162</v>
      </c>
      <c r="L69" s="50">
        <v>3</v>
      </c>
      <c r="M69" s="22" t="s">
        <v>160</v>
      </c>
    </row>
    <row r="70" spans="1:13" ht="13.5" customHeight="1">
      <c r="A70" s="14" t="s">
        <v>105</v>
      </c>
      <c r="B70" s="21">
        <v>67</v>
      </c>
      <c r="C70" s="14" t="s">
        <v>106</v>
      </c>
      <c r="D70" s="15">
        <v>0</v>
      </c>
      <c r="E70" s="15">
        <v>1</v>
      </c>
      <c r="F70" s="18" t="s">
        <v>22</v>
      </c>
      <c r="G70" s="18" t="s">
        <v>22</v>
      </c>
      <c r="H70" s="18" t="s">
        <v>22</v>
      </c>
      <c r="I70" s="54" t="s">
        <v>22</v>
      </c>
      <c r="J70" s="49">
        <v>0.25</v>
      </c>
      <c r="K70" s="23">
        <v>2740</v>
      </c>
      <c r="L70" s="49">
        <v>109</v>
      </c>
      <c r="M70" s="14" t="s">
        <v>160</v>
      </c>
    </row>
    <row r="71" spans="1:15" s="26" customFormat="1" ht="13.5" customHeight="1">
      <c r="A71" s="22" t="s">
        <v>105</v>
      </c>
      <c r="B71" s="21">
        <v>68</v>
      </c>
      <c r="C71" s="22" t="s">
        <v>107</v>
      </c>
      <c r="D71" s="23">
        <v>0</v>
      </c>
      <c r="E71" s="23">
        <v>2</v>
      </c>
      <c r="F71" s="50">
        <v>446.39</v>
      </c>
      <c r="G71" s="50">
        <v>415.77</v>
      </c>
      <c r="H71" s="50">
        <v>0.30000000000000004</v>
      </c>
      <c r="I71" s="23">
        <v>0</v>
      </c>
      <c r="J71" s="50">
        <v>30.62</v>
      </c>
      <c r="K71" s="23">
        <v>0</v>
      </c>
      <c r="L71" s="50">
        <v>23</v>
      </c>
      <c r="M71" s="22" t="s">
        <v>160</v>
      </c>
      <c r="N71" s="1"/>
      <c r="O71" s="1"/>
    </row>
    <row r="72" spans="1:13" ht="13.5" customHeight="1">
      <c r="A72" s="14" t="s">
        <v>23</v>
      </c>
      <c r="B72" s="21">
        <v>69</v>
      </c>
      <c r="C72" s="14" t="s">
        <v>108</v>
      </c>
      <c r="D72" s="15">
        <v>22</v>
      </c>
      <c r="E72" s="15">
        <v>2</v>
      </c>
      <c r="F72" s="55">
        <v>463.21</v>
      </c>
      <c r="G72" s="50">
        <v>435.37</v>
      </c>
      <c r="H72" s="50">
        <v>0</v>
      </c>
      <c r="I72" s="23">
        <v>0</v>
      </c>
      <c r="J72" s="49">
        <v>24.24</v>
      </c>
      <c r="K72" s="23">
        <v>555</v>
      </c>
      <c r="L72" s="49">
        <v>3.6</v>
      </c>
      <c r="M72" s="14" t="s">
        <v>160</v>
      </c>
    </row>
    <row r="73" spans="1:15" s="26" customFormat="1" ht="13.5" customHeight="1">
      <c r="A73" s="22" t="s">
        <v>56</v>
      </c>
      <c r="B73" s="21">
        <v>70</v>
      </c>
      <c r="C73" s="22" t="s">
        <v>109</v>
      </c>
      <c r="D73" s="23">
        <v>0</v>
      </c>
      <c r="E73" s="23">
        <v>0</v>
      </c>
      <c r="F73" s="50">
        <v>273.94</v>
      </c>
      <c r="G73" s="50">
        <v>234.04</v>
      </c>
      <c r="H73" s="50">
        <v>0</v>
      </c>
      <c r="I73" s="23">
        <v>0</v>
      </c>
      <c r="J73" s="50">
        <v>26.05</v>
      </c>
      <c r="K73" s="23">
        <v>95</v>
      </c>
      <c r="L73" s="50">
        <v>13.85</v>
      </c>
      <c r="M73" s="22" t="s">
        <v>160</v>
      </c>
      <c r="N73" s="1"/>
      <c r="O73" s="1"/>
    </row>
    <row r="74" spans="1:13" ht="13.5" customHeight="1">
      <c r="A74" s="14" t="s">
        <v>110</v>
      </c>
      <c r="B74" s="21">
        <v>71</v>
      </c>
      <c r="C74" s="14" t="s">
        <v>111</v>
      </c>
      <c r="D74" s="15">
        <v>3</v>
      </c>
      <c r="E74" s="15">
        <v>1</v>
      </c>
      <c r="F74" s="50">
        <v>251</v>
      </c>
      <c r="G74" s="50">
        <v>233</v>
      </c>
      <c r="H74" s="49">
        <v>0</v>
      </c>
      <c r="I74" s="23">
        <v>0</v>
      </c>
      <c r="J74" s="49">
        <v>1.94</v>
      </c>
      <c r="K74" s="15">
        <v>0</v>
      </c>
      <c r="L74" s="49">
        <v>6</v>
      </c>
      <c r="M74" s="14" t="s">
        <v>160</v>
      </c>
    </row>
    <row r="75" spans="1:13" ht="13.5" customHeight="1">
      <c r="A75" s="14" t="s">
        <v>78</v>
      </c>
      <c r="B75" s="21">
        <v>72</v>
      </c>
      <c r="C75" s="14" t="s">
        <v>112</v>
      </c>
      <c r="D75" s="15">
        <v>0</v>
      </c>
      <c r="E75" s="15">
        <v>0</v>
      </c>
      <c r="F75" s="49">
        <v>580</v>
      </c>
      <c r="G75" s="14">
        <v>535.5</v>
      </c>
      <c r="H75" s="49">
        <v>0</v>
      </c>
      <c r="I75" s="23">
        <v>0</v>
      </c>
      <c r="J75" s="49">
        <v>38.49</v>
      </c>
      <c r="K75" s="15">
        <v>8</v>
      </c>
      <c r="L75" s="49">
        <v>5.21</v>
      </c>
      <c r="M75" s="14" t="s">
        <v>160</v>
      </c>
    </row>
    <row r="76" spans="1:13" ht="13.5" customHeight="1">
      <c r="A76" s="14" t="s">
        <v>23</v>
      </c>
      <c r="B76" s="21">
        <v>73</v>
      </c>
      <c r="C76" s="14" t="s">
        <v>113</v>
      </c>
      <c r="D76" s="15">
        <v>4</v>
      </c>
      <c r="E76" s="15">
        <v>1</v>
      </c>
      <c r="F76" s="55">
        <v>405.12</v>
      </c>
      <c r="G76" s="55">
        <v>108.12</v>
      </c>
      <c r="H76" s="49">
        <v>0</v>
      </c>
      <c r="I76" s="23">
        <v>0</v>
      </c>
      <c r="J76" s="49">
        <v>292.8</v>
      </c>
      <c r="K76" s="15">
        <v>0</v>
      </c>
      <c r="L76" s="49">
        <v>4.1</v>
      </c>
      <c r="M76" s="14" t="s">
        <v>160</v>
      </c>
    </row>
    <row r="77" spans="1:15" s="26" customFormat="1" ht="13.5" customHeight="1">
      <c r="A77" s="14" t="s">
        <v>23</v>
      </c>
      <c r="B77" s="21">
        <v>74</v>
      </c>
      <c r="C77" s="22" t="s">
        <v>114</v>
      </c>
      <c r="D77" s="23">
        <v>1</v>
      </c>
      <c r="E77" s="23">
        <v>0</v>
      </c>
      <c r="F77" s="50">
        <v>1039.99</v>
      </c>
      <c r="G77" s="50">
        <v>591.66</v>
      </c>
      <c r="H77" s="50">
        <v>0</v>
      </c>
      <c r="I77" s="23">
        <v>0</v>
      </c>
      <c r="J77" s="50">
        <v>48.99</v>
      </c>
      <c r="K77" s="23">
        <v>11368</v>
      </c>
      <c r="L77" s="50">
        <v>48.37</v>
      </c>
      <c r="M77" s="22" t="s">
        <v>160</v>
      </c>
      <c r="N77" s="1"/>
      <c r="O77" s="1"/>
    </row>
    <row r="78" spans="1:13" ht="13.5" customHeight="1">
      <c r="A78" s="14" t="s">
        <v>115</v>
      </c>
      <c r="B78" s="21">
        <v>75</v>
      </c>
      <c r="C78" s="14" t="s">
        <v>116</v>
      </c>
      <c r="D78" s="15">
        <v>5</v>
      </c>
      <c r="E78" s="15">
        <v>1</v>
      </c>
      <c r="F78" s="49">
        <v>2011.43</v>
      </c>
      <c r="G78" s="14">
        <v>440.26</v>
      </c>
      <c r="H78" s="49">
        <v>0</v>
      </c>
      <c r="I78" s="23">
        <v>0</v>
      </c>
      <c r="J78" s="24">
        <v>26.53</v>
      </c>
      <c r="K78" s="15">
        <v>220</v>
      </c>
      <c r="L78" s="49">
        <v>10.8</v>
      </c>
      <c r="M78" s="14" t="s">
        <v>160</v>
      </c>
    </row>
    <row r="79" spans="1:13" ht="13.5" customHeight="1">
      <c r="A79" s="14" t="s">
        <v>59</v>
      </c>
      <c r="B79" s="21">
        <v>76</v>
      </c>
      <c r="C79" s="14" t="s">
        <v>117</v>
      </c>
      <c r="D79" s="15">
        <v>5</v>
      </c>
      <c r="E79" s="15">
        <v>0</v>
      </c>
      <c r="F79" s="49">
        <v>1545.5</v>
      </c>
      <c r="G79" s="14">
        <v>1448.41</v>
      </c>
      <c r="H79" s="49">
        <v>0</v>
      </c>
      <c r="I79" s="23">
        <v>0</v>
      </c>
      <c r="J79" s="24">
        <v>99.3</v>
      </c>
      <c r="K79" s="15">
        <v>4091</v>
      </c>
      <c r="L79" s="49">
        <v>43</v>
      </c>
      <c r="M79" s="14" t="s">
        <v>163</v>
      </c>
    </row>
    <row r="80" spans="1:13" ht="13.5" customHeight="1">
      <c r="A80" s="14" t="s">
        <v>115</v>
      </c>
      <c r="B80" s="21">
        <v>77</v>
      </c>
      <c r="C80" s="14" t="s">
        <v>118</v>
      </c>
      <c r="D80" s="15">
        <v>0</v>
      </c>
      <c r="E80" s="15">
        <v>0</v>
      </c>
      <c r="F80" s="49">
        <v>474.8</v>
      </c>
      <c r="G80" s="14">
        <v>670.43</v>
      </c>
      <c r="H80" s="49">
        <v>0</v>
      </c>
      <c r="I80" s="23">
        <v>0</v>
      </c>
      <c r="J80" s="24">
        <v>89.58</v>
      </c>
      <c r="K80" s="15">
        <v>1666</v>
      </c>
      <c r="L80" s="49">
        <v>39.21</v>
      </c>
      <c r="M80" s="14" t="s">
        <v>160</v>
      </c>
    </row>
    <row r="81" spans="1:13" ht="13.5" customHeight="1">
      <c r="A81" s="14" t="s">
        <v>115</v>
      </c>
      <c r="B81" s="21">
        <v>78</v>
      </c>
      <c r="C81" s="14" t="s">
        <v>119</v>
      </c>
      <c r="D81" s="15">
        <v>0</v>
      </c>
      <c r="E81" s="15">
        <v>1</v>
      </c>
      <c r="F81" s="49">
        <v>900.66</v>
      </c>
      <c r="G81" s="14">
        <v>875.16</v>
      </c>
      <c r="H81" s="49">
        <v>390</v>
      </c>
      <c r="I81" s="23">
        <v>0</v>
      </c>
      <c r="J81" s="24">
        <v>15.99</v>
      </c>
      <c r="K81" s="15">
        <v>0</v>
      </c>
      <c r="L81" s="49">
        <v>9.5</v>
      </c>
      <c r="M81" s="14" t="s">
        <v>160</v>
      </c>
    </row>
    <row r="82" spans="1:13" ht="13.5" customHeight="1">
      <c r="A82" s="14" t="s">
        <v>120</v>
      </c>
      <c r="B82" s="21">
        <v>79</v>
      </c>
      <c r="C82" s="14" t="s">
        <v>121</v>
      </c>
      <c r="D82" s="15">
        <v>13</v>
      </c>
      <c r="E82" s="15">
        <v>1</v>
      </c>
      <c r="F82" s="49">
        <v>163.06</v>
      </c>
      <c r="G82" s="14">
        <v>135.03</v>
      </c>
      <c r="H82" s="49">
        <v>0</v>
      </c>
      <c r="I82" s="23">
        <v>0</v>
      </c>
      <c r="J82" s="49">
        <v>24.3</v>
      </c>
      <c r="K82" s="15">
        <v>89</v>
      </c>
      <c r="L82" s="49">
        <v>4</v>
      </c>
      <c r="M82" s="14" t="s">
        <v>160</v>
      </c>
    </row>
    <row r="83" spans="1:13" ht="13.5" customHeight="1">
      <c r="A83" s="14" t="s">
        <v>98</v>
      </c>
      <c r="B83" s="21">
        <v>80</v>
      </c>
      <c r="C83" s="14" t="s">
        <v>122</v>
      </c>
      <c r="D83" s="15">
        <v>14</v>
      </c>
      <c r="E83" s="15">
        <v>1</v>
      </c>
      <c r="F83" s="49">
        <v>57</v>
      </c>
      <c r="G83" s="14">
        <v>-52.44</v>
      </c>
      <c r="H83" s="49">
        <v>0</v>
      </c>
      <c r="I83" s="23">
        <v>0</v>
      </c>
      <c r="J83" s="49">
        <v>38.85</v>
      </c>
      <c r="K83" s="15">
        <v>0</v>
      </c>
      <c r="L83" s="49">
        <v>70.2</v>
      </c>
      <c r="M83" s="14" t="s">
        <v>160</v>
      </c>
    </row>
    <row r="84" spans="1:13" ht="13.5" customHeight="1">
      <c r="A84" s="14" t="s">
        <v>27</v>
      </c>
      <c r="B84" s="21">
        <v>81</v>
      </c>
      <c r="C84" s="14" t="s">
        <v>123</v>
      </c>
      <c r="D84" s="15">
        <v>7</v>
      </c>
      <c r="E84" s="15">
        <v>1</v>
      </c>
      <c r="F84" s="49">
        <v>426</v>
      </c>
      <c r="G84" s="14">
        <v>396</v>
      </c>
      <c r="H84" s="49">
        <v>0</v>
      </c>
      <c r="I84" s="23">
        <v>0</v>
      </c>
      <c r="J84" s="49">
        <v>26.35</v>
      </c>
      <c r="K84" s="15">
        <v>0</v>
      </c>
      <c r="L84" s="49">
        <v>3.76</v>
      </c>
      <c r="M84" s="14" t="s">
        <v>163</v>
      </c>
    </row>
    <row r="85" spans="1:13" ht="13.5" customHeight="1">
      <c r="A85" s="14" t="s">
        <v>27</v>
      </c>
      <c r="B85" s="13">
        <v>82</v>
      </c>
      <c r="C85" s="22" t="s">
        <v>124</v>
      </c>
      <c r="D85" s="23">
        <v>2</v>
      </c>
      <c r="E85" s="23">
        <v>0</v>
      </c>
      <c r="F85" s="50">
        <v>236.9</v>
      </c>
      <c r="G85" s="50">
        <v>224.07</v>
      </c>
      <c r="H85" s="50">
        <v>0</v>
      </c>
      <c r="I85" s="23">
        <v>0</v>
      </c>
      <c r="J85" s="50">
        <v>1.53</v>
      </c>
      <c r="K85" s="23">
        <v>233</v>
      </c>
      <c r="L85" s="50">
        <v>11.3</v>
      </c>
      <c r="M85" s="14" t="s">
        <v>162</v>
      </c>
    </row>
    <row r="86" spans="1:13" ht="13.5" customHeight="1">
      <c r="A86" s="14" t="s">
        <v>18</v>
      </c>
      <c r="B86" s="21">
        <v>83</v>
      </c>
      <c r="C86" s="14" t="s">
        <v>125</v>
      </c>
      <c r="D86" s="15">
        <v>5</v>
      </c>
      <c r="E86" s="15">
        <v>8</v>
      </c>
      <c r="F86" s="49">
        <v>267.85</v>
      </c>
      <c r="G86" s="50">
        <v>189.15</v>
      </c>
      <c r="H86" s="50">
        <v>0</v>
      </c>
      <c r="I86" s="23">
        <v>0</v>
      </c>
      <c r="J86" s="49">
        <v>59.42</v>
      </c>
      <c r="K86" s="15">
        <v>0</v>
      </c>
      <c r="L86" s="49">
        <v>19.5</v>
      </c>
      <c r="M86" s="14" t="s">
        <v>160</v>
      </c>
    </row>
    <row r="87" spans="1:13" ht="13.5" customHeight="1">
      <c r="A87" s="14" t="s">
        <v>18</v>
      </c>
      <c r="B87" s="21">
        <v>84</v>
      </c>
      <c r="C87" s="14" t="s">
        <v>126</v>
      </c>
      <c r="D87" s="15">
        <v>11</v>
      </c>
      <c r="E87" s="15">
        <v>0</v>
      </c>
      <c r="F87" s="49">
        <v>600</v>
      </c>
      <c r="G87" s="50">
        <v>230.43</v>
      </c>
      <c r="H87" s="50">
        <v>0</v>
      </c>
      <c r="I87" s="23">
        <v>0</v>
      </c>
      <c r="J87" s="49">
        <v>353.57</v>
      </c>
      <c r="K87" s="15">
        <v>21</v>
      </c>
      <c r="L87" s="49">
        <v>16</v>
      </c>
      <c r="M87" s="14" t="s">
        <v>162</v>
      </c>
    </row>
    <row r="88" spans="1:13" ht="13.5" customHeight="1">
      <c r="A88" s="14" t="s">
        <v>78</v>
      </c>
      <c r="B88" s="13">
        <v>85</v>
      </c>
      <c r="C88" s="22" t="s">
        <v>127</v>
      </c>
      <c r="D88" s="56" t="s">
        <v>22</v>
      </c>
      <c r="E88" s="56" t="s">
        <v>22</v>
      </c>
      <c r="F88" s="50">
        <v>634</v>
      </c>
      <c r="G88" s="50">
        <v>521.8</v>
      </c>
      <c r="H88" s="50">
        <v>0</v>
      </c>
      <c r="I88" s="23">
        <v>0</v>
      </c>
      <c r="J88" s="50">
        <v>51.2</v>
      </c>
      <c r="K88" s="23">
        <v>793</v>
      </c>
      <c r="L88" s="50">
        <v>61</v>
      </c>
      <c r="M88" s="14" t="s">
        <v>162</v>
      </c>
    </row>
    <row r="89" spans="1:13" ht="13.5" customHeight="1">
      <c r="A89" s="14" t="s">
        <v>120</v>
      </c>
      <c r="B89" s="21">
        <v>86</v>
      </c>
      <c r="C89" s="14" t="s">
        <v>128</v>
      </c>
      <c r="D89" s="15">
        <v>0</v>
      </c>
      <c r="E89" s="15">
        <v>3</v>
      </c>
      <c r="F89" s="49">
        <v>547.82</v>
      </c>
      <c r="G89" s="50">
        <v>516.44</v>
      </c>
      <c r="H89" s="50">
        <v>0.76</v>
      </c>
      <c r="I89" s="23">
        <v>1</v>
      </c>
      <c r="J89" s="49">
        <v>16.58</v>
      </c>
      <c r="K89" s="15">
        <v>0</v>
      </c>
      <c r="L89" s="49">
        <v>14.8</v>
      </c>
      <c r="M89" s="14" t="s">
        <v>160</v>
      </c>
    </row>
    <row r="90" spans="1:13" ht="13.5" customHeight="1">
      <c r="A90" s="14" t="s">
        <v>42</v>
      </c>
      <c r="B90" s="21">
        <v>87</v>
      </c>
      <c r="C90" s="14" t="s">
        <v>129</v>
      </c>
      <c r="D90" s="15">
        <v>2</v>
      </c>
      <c r="E90" s="15">
        <v>0</v>
      </c>
      <c r="F90" s="50">
        <v>21.11</v>
      </c>
      <c r="G90" s="50">
        <v>-8.75</v>
      </c>
      <c r="H90" s="50">
        <v>0</v>
      </c>
      <c r="I90" s="23">
        <v>0</v>
      </c>
      <c r="J90" s="49">
        <v>24.13</v>
      </c>
      <c r="K90" s="15">
        <v>228</v>
      </c>
      <c r="L90" s="49">
        <v>5.73</v>
      </c>
      <c r="M90" s="14" t="s">
        <v>160</v>
      </c>
    </row>
    <row r="91" spans="1:13" ht="13.5" customHeight="1">
      <c r="A91" s="14" t="s">
        <v>89</v>
      </c>
      <c r="B91" s="13">
        <v>88</v>
      </c>
      <c r="C91" s="14" t="s">
        <v>130</v>
      </c>
      <c r="D91" s="15">
        <v>2</v>
      </c>
      <c r="E91" s="15">
        <v>3</v>
      </c>
      <c r="F91" s="50">
        <v>620.87</v>
      </c>
      <c r="G91" s="50">
        <v>470.75</v>
      </c>
      <c r="H91" s="50">
        <v>0</v>
      </c>
      <c r="I91" s="23">
        <v>0</v>
      </c>
      <c r="J91" s="49">
        <v>121.4</v>
      </c>
      <c r="K91" s="15">
        <v>1216</v>
      </c>
      <c r="L91" s="49">
        <v>28.72</v>
      </c>
      <c r="M91" s="14" t="s">
        <v>160</v>
      </c>
    </row>
    <row r="92" spans="1:13" ht="13.5" customHeight="1">
      <c r="A92" s="14" t="s">
        <v>110</v>
      </c>
      <c r="B92" s="21">
        <v>89</v>
      </c>
      <c r="C92" s="14" t="s">
        <v>131</v>
      </c>
      <c r="D92" s="15">
        <v>7</v>
      </c>
      <c r="E92" s="15">
        <v>0</v>
      </c>
      <c r="F92" s="49">
        <v>853.95</v>
      </c>
      <c r="G92" s="50">
        <v>230.95</v>
      </c>
      <c r="H92" s="50">
        <v>0</v>
      </c>
      <c r="I92" s="23">
        <v>0</v>
      </c>
      <c r="J92" s="49">
        <v>0.23</v>
      </c>
      <c r="K92" s="15">
        <v>4</v>
      </c>
      <c r="L92" s="49">
        <v>2.55</v>
      </c>
      <c r="M92" s="14" t="s">
        <v>160</v>
      </c>
    </row>
    <row r="93" spans="1:13" ht="13.5" customHeight="1">
      <c r="A93" s="14" t="s">
        <v>56</v>
      </c>
      <c r="B93" s="21">
        <v>90</v>
      </c>
      <c r="C93" s="14" t="s">
        <v>132</v>
      </c>
      <c r="D93" s="15">
        <v>5</v>
      </c>
      <c r="E93" s="15">
        <v>1</v>
      </c>
      <c r="F93" s="49">
        <v>484.56</v>
      </c>
      <c r="G93" s="50">
        <v>320.5</v>
      </c>
      <c r="H93" s="50">
        <v>0</v>
      </c>
      <c r="I93" s="23">
        <v>0</v>
      </c>
      <c r="J93" s="49">
        <v>164.06</v>
      </c>
      <c r="K93" s="15">
        <v>0</v>
      </c>
      <c r="L93" s="49">
        <v>-32.65</v>
      </c>
      <c r="M93" s="14" t="s">
        <v>160</v>
      </c>
    </row>
    <row r="94" spans="1:13" ht="13.5" customHeight="1">
      <c r="A94" s="14" t="s">
        <v>115</v>
      </c>
      <c r="B94" s="21">
        <v>91</v>
      </c>
      <c r="C94" s="14" t="s">
        <v>133</v>
      </c>
      <c r="D94" s="15">
        <v>3</v>
      </c>
      <c r="E94" s="15">
        <v>2</v>
      </c>
      <c r="F94" s="49">
        <v>747</v>
      </c>
      <c r="G94" s="50">
        <v>948</v>
      </c>
      <c r="H94" s="50">
        <v>2.43</v>
      </c>
      <c r="I94" s="23">
        <v>0</v>
      </c>
      <c r="J94" s="49">
        <v>15.2</v>
      </c>
      <c r="K94" s="15">
        <v>0</v>
      </c>
      <c r="L94" s="49">
        <v>1.25</v>
      </c>
      <c r="M94" s="50" t="s">
        <v>162</v>
      </c>
    </row>
    <row r="95" spans="1:13" ht="13.5" customHeight="1">
      <c r="A95" s="14" t="s">
        <v>115</v>
      </c>
      <c r="B95" s="21">
        <v>92</v>
      </c>
      <c r="C95" s="14" t="s">
        <v>134</v>
      </c>
      <c r="D95" s="15">
        <v>26</v>
      </c>
      <c r="E95" s="15">
        <v>5</v>
      </c>
      <c r="F95" s="49">
        <v>971</v>
      </c>
      <c r="G95" s="50">
        <v>971</v>
      </c>
      <c r="H95" s="50">
        <v>0</v>
      </c>
      <c r="I95" s="23">
        <v>0</v>
      </c>
      <c r="J95" s="49">
        <v>10.6</v>
      </c>
      <c r="K95" s="15">
        <v>605</v>
      </c>
      <c r="L95" s="49">
        <v>21.7</v>
      </c>
      <c r="M95" s="14" t="s">
        <v>160</v>
      </c>
    </row>
    <row r="96" spans="1:13" ht="13.5" customHeight="1">
      <c r="A96" s="14" t="s">
        <v>115</v>
      </c>
      <c r="B96" s="21">
        <v>93</v>
      </c>
      <c r="C96" s="14" t="s">
        <v>135</v>
      </c>
      <c r="D96" s="15">
        <v>5</v>
      </c>
      <c r="E96" s="15">
        <v>13</v>
      </c>
      <c r="F96" s="49">
        <v>931.76</v>
      </c>
      <c r="G96" s="49">
        <v>821.04</v>
      </c>
      <c r="H96" s="14">
        <v>0</v>
      </c>
      <c r="I96" s="15">
        <v>0</v>
      </c>
      <c r="J96" s="49">
        <v>108.75</v>
      </c>
      <c r="K96" s="15">
        <v>501</v>
      </c>
      <c r="L96" s="49">
        <v>0</v>
      </c>
      <c r="M96" s="14" t="s">
        <v>160</v>
      </c>
    </row>
    <row r="97" spans="1:13" ht="13.5" customHeight="1">
      <c r="A97" s="14" t="s">
        <v>115</v>
      </c>
      <c r="B97" s="13">
        <v>94</v>
      </c>
      <c r="C97" s="22" t="s">
        <v>136</v>
      </c>
      <c r="D97" s="23">
        <v>5</v>
      </c>
      <c r="E97" s="23">
        <v>0</v>
      </c>
      <c r="F97" s="50">
        <v>0</v>
      </c>
      <c r="G97" s="50">
        <v>65.53</v>
      </c>
      <c r="H97" s="50">
        <v>0</v>
      </c>
      <c r="I97" s="23">
        <v>0</v>
      </c>
      <c r="J97" s="50">
        <v>75.68</v>
      </c>
      <c r="K97" s="23">
        <v>0</v>
      </c>
      <c r="L97" s="50">
        <v>0</v>
      </c>
      <c r="M97" s="22" t="s">
        <v>160</v>
      </c>
    </row>
    <row r="98" spans="1:18" s="57" customFormat="1" ht="13.5" customHeight="1">
      <c r="A98" s="14" t="s">
        <v>115</v>
      </c>
      <c r="B98" s="21">
        <v>95</v>
      </c>
      <c r="C98" s="22" t="s">
        <v>137</v>
      </c>
      <c r="D98" s="14">
        <v>3</v>
      </c>
      <c r="E98" s="14">
        <v>0</v>
      </c>
      <c r="F98" s="49">
        <v>762.37</v>
      </c>
      <c r="G98" s="49">
        <v>795.18</v>
      </c>
      <c r="H98" s="14">
        <v>0</v>
      </c>
      <c r="I98" s="15">
        <v>0</v>
      </c>
      <c r="J98" s="49">
        <v>8.43</v>
      </c>
      <c r="K98" s="15">
        <v>41</v>
      </c>
      <c r="L98" s="49">
        <v>-60</v>
      </c>
      <c r="M98" s="14" t="s">
        <v>160</v>
      </c>
      <c r="N98" s="1"/>
      <c r="O98" s="1"/>
      <c r="P98" s="1"/>
      <c r="Q98" s="1"/>
      <c r="R98" s="1"/>
    </row>
    <row r="99" spans="1:18" s="57" customFormat="1" ht="13.5" customHeight="1">
      <c r="A99" s="14" t="s">
        <v>138</v>
      </c>
      <c r="B99" s="21">
        <v>971</v>
      </c>
      <c r="C99" s="22" t="s">
        <v>138</v>
      </c>
      <c r="D99" s="14">
        <v>0</v>
      </c>
      <c r="E99" s="14">
        <v>0</v>
      </c>
      <c r="F99" s="49">
        <v>98.98</v>
      </c>
      <c r="G99" s="49">
        <v>79.75</v>
      </c>
      <c r="H99" s="14">
        <v>0</v>
      </c>
      <c r="I99" s="15">
        <v>0</v>
      </c>
      <c r="J99" s="49">
        <v>0</v>
      </c>
      <c r="K99" s="15">
        <v>0</v>
      </c>
      <c r="L99" s="49">
        <v>19.14</v>
      </c>
      <c r="M99" s="14" t="s">
        <v>162</v>
      </c>
      <c r="N99" s="1"/>
      <c r="O99" s="1"/>
      <c r="P99" s="1"/>
      <c r="Q99" s="1"/>
      <c r="R99" s="1"/>
    </row>
    <row r="100" spans="1:13" ht="13.5" customHeight="1">
      <c r="A100" s="14" t="s">
        <v>139</v>
      </c>
      <c r="B100" s="21">
        <v>972</v>
      </c>
      <c r="C100" s="14" t="s">
        <v>139</v>
      </c>
      <c r="D100" s="15">
        <v>0</v>
      </c>
      <c r="E100" s="15">
        <v>0</v>
      </c>
      <c r="F100" s="49">
        <v>198.19</v>
      </c>
      <c r="G100" s="50">
        <v>198.19</v>
      </c>
      <c r="H100" s="14">
        <v>0</v>
      </c>
      <c r="I100" s="15">
        <v>0</v>
      </c>
      <c r="J100" s="49">
        <v>3.5</v>
      </c>
      <c r="K100" s="15">
        <v>0</v>
      </c>
      <c r="L100" s="49">
        <v>27</v>
      </c>
      <c r="M100" s="14" t="s">
        <v>160</v>
      </c>
    </row>
    <row r="101" spans="1:13" ht="13.5" customHeight="1">
      <c r="A101" s="29"/>
      <c r="B101" s="13"/>
      <c r="C101" s="29" t="s">
        <v>140</v>
      </c>
      <c r="D101" s="30"/>
      <c r="E101" s="30"/>
      <c r="F101" s="53"/>
      <c r="G101" s="53"/>
      <c r="H101" s="53"/>
      <c r="I101" s="30"/>
      <c r="J101" s="53"/>
      <c r="K101" s="30"/>
      <c r="L101" s="53"/>
      <c r="M101" s="29"/>
    </row>
    <row r="102" spans="1:13" ht="13.5" customHeight="1">
      <c r="A102" s="29"/>
      <c r="B102" s="13"/>
      <c r="C102" s="29" t="s">
        <v>141</v>
      </c>
      <c r="D102" s="30"/>
      <c r="E102" s="30"/>
      <c r="F102" s="53"/>
      <c r="G102" s="53"/>
      <c r="H102" s="53"/>
      <c r="I102" s="30"/>
      <c r="J102" s="53"/>
      <c r="K102" s="30"/>
      <c r="L102" s="53"/>
      <c r="M102" s="29"/>
    </row>
    <row r="103" spans="1:13" ht="13.5" customHeight="1">
      <c r="A103" s="29"/>
      <c r="B103" s="13"/>
      <c r="C103" s="29" t="s">
        <v>142</v>
      </c>
      <c r="D103" s="30"/>
      <c r="E103" s="30"/>
      <c r="F103" s="53"/>
      <c r="G103" s="53"/>
      <c r="H103" s="53"/>
      <c r="I103" s="30"/>
      <c r="J103" s="53"/>
      <c r="K103" s="30"/>
      <c r="L103" s="53"/>
      <c r="M103" s="29"/>
    </row>
    <row r="104" spans="1:13" ht="13.5" customHeight="1">
      <c r="A104" s="29"/>
      <c r="B104" s="13"/>
      <c r="C104" s="29" t="s">
        <v>143</v>
      </c>
      <c r="D104" s="30"/>
      <c r="E104" s="30"/>
      <c r="F104" s="53"/>
      <c r="G104" s="53"/>
      <c r="H104" s="53"/>
      <c r="I104" s="30"/>
      <c r="J104" s="53"/>
      <c r="K104" s="30"/>
      <c r="L104" s="53"/>
      <c r="M104" s="29"/>
    </row>
    <row r="105" spans="1:13" ht="13.5" customHeight="1">
      <c r="A105" s="29"/>
      <c r="B105" s="13"/>
      <c r="C105" s="29" t="s">
        <v>144</v>
      </c>
      <c r="D105" s="30"/>
      <c r="E105" s="30"/>
      <c r="F105" s="53"/>
      <c r="G105" s="53"/>
      <c r="H105" s="53"/>
      <c r="I105" s="30"/>
      <c r="J105" s="53"/>
      <c r="K105" s="30"/>
      <c r="L105" s="53"/>
      <c r="M105" s="29"/>
    </row>
    <row r="106" spans="1:15" s="35" customFormat="1" ht="15">
      <c r="A106" s="37"/>
      <c r="B106" s="36"/>
      <c r="C106" s="58" t="s">
        <v>145</v>
      </c>
      <c r="D106" s="59">
        <f>SUM(D3:D105)</f>
        <v>340</v>
      </c>
      <c r="E106" s="59">
        <f>SUM(E3:E105)</f>
        <v>191</v>
      </c>
      <c r="F106" s="60">
        <f>SUM(F3:F105)</f>
        <v>49306.81000000001</v>
      </c>
      <c r="G106" s="61">
        <f>SUM(G3:G105)</f>
        <v>40191.14000000001</v>
      </c>
      <c r="H106" s="61">
        <f>SUM(H3:H105)</f>
        <v>565.89</v>
      </c>
      <c r="I106" s="62">
        <f>SUM(I3:I105)</f>
        <v>8720</v>
      </c>
      <c r="J106" s="60">
        <f>SUM(J3:J105)</f>
        <v>4328.810000000001</v>
      </c>
      <c r="K106" s="59">
        <f>SUM(K3:K105)</f>
        <v>93811</v>
      </c>
      <c r="L106" s="60">
        <f>SUM(L3:L105)</f>
        <v>1702.2799999999997</v>
      </c>
      <c r="M106" s="58" t="s">
        <v>167</v>
      </c>
      <c r="N106" s="1"/>
      <c r="O106" s="1"/>
    </row>
    <row r="107" spans="1:13" ht="15">
      <c r="A107" s="14"/>
      <c r="B107" s="63"/>
      <c r="C107" s="64" t="s">
        <v>146</v>
      </c>
      <c r="D107" s="15">
        <f>AVERAGE(D3:D105)</f>
        <v>3.5789473684210527</v>
      </c>
      <c r="E107" s="15">
        <f>AVERAGE(E3:E105)</f>
        <v>2.0105263157894737</v>
      </c>
      <c r="F107" s="49">
        <f>AVERAGE(F3:F105)</f>
        <v>519.019052631579</v>
      </c>
      <c r="G107" s="50">
        <f>AVERAGE(G3:G105)</f>
        <v>423.06463157894746</v>
      </c>
      <c r="H107" s="50">
        <f>AVERAGE(H3:H105)</f>
        <v>5.956736842105262</v>
      </c>
      <c r="I107" s="23">
        <f>AVERAGE(I3:I105)</f>
        <v>91.78947368421052</v>
      </c>
      <c r="J107" s="49">
        <f>AVERAGE(J3:J105)</f>
        <v>45.09177083333335</v>
      </c>
      <c r="K107" s="15">
        <f>AVERAGE(K3:K105)</f>
        <v>987.4842105263158</v>
      </c>
      <c r="L107" s="49">
        <f>AVERAGE(L3:L105)</f>
        <v>18.109361702127657</v>
      </c>
      <c r="M107" s="65" t="s">
        <v>167</v>
      </c>
    </row>
    <row r="108" spans="1:13" ht="15">
      <c r="A108" s="14"/>
      <c r="B108" s="63"/>
      <c r="C108" s="64" t="s">
        <v>147</v>
      </c>
      <c r="D108" s="15">
        <f>MIN(D3:D105)</f>
        <v>0</v>
      </c>
      <c r="E108" s="15">
        <f>MIN(E3:E105)</f>
        <v>0</v>
      </c>
      <c r="F108" s="49">
        <f>MIN(F3:F105)</f>
        <v>-267.31</v>
      </c>
      <c r="G108" s="50">
        <f>MIN(G3:G105)</f>
        <v>-79.89</v>
      </c>
      <c r="H108" s="50">
        <f>MIN(H3:H105)</f>
        <v>0</v>
      </c>
      <c r="I108" s="23">
        <f>MIN(I3:I105)</f>
        <v>0</v>
      </c>
      <c r="J108" s="49">
        <f>MIN(J3:J105)</f>
        <v>0</v>
      </c>
      <c r="K108" s="15">
        <f>MIN(K3:K105)</f>
        <v>0</v>
      </c>
      <c r="L108" s="49">
        <f>MIN(L3:L105)</f>
        <v>-60</v>
      </c>
      <c r="M108" s="65" t="s">
        <v>167</v>
      </c>
    </row>
    <row r="109" spans="1:13" ht="15">
      <c r="A109" s="14"/>
      <c r="B109" s="63"/>
      <c r="C109" s="64" t="s">
        <v>148</v>
      </c>
      <c r="D109" s="15">
        <f>MAX(D3:D105)</f>
        <v>26</v>
      </c>
      <c r="E109" s="15">
        <f>MAX(E3:E105)</f>
        <v>32</v>
      </c>
      <c r="F109" s="49">
        <f>MAX(F3:F105)</f>
        <v>2011.43</v>
      </c>
      <c r="G109" s="50">
        <f>MAX(G3:G105)</f>
        <v>1722.35</v>
      </c>
      <c r="H109" s="50">
        <f>MAX(H3:H105)</f>
        <v>390</v>
      </c>
      <c r="I109" s="23">
        <f>MAX(I3:I105)</f>
        <v>5415</v>
      </c>
      <c r="J109" s="49">
        <f>MAX(J3:J105)</f>
        <v>353.57</v>
      </c>
      <c r="K109" s="15">
        <f>MAX(K3:K105)</f>
        <v>35673</v>
      </c>
      <c r="L109" s="49">
        <f>MAX(L3:L105)</f>
        <v>127</v>
      </c>
      <c r="M109" s="65" t="s">
        <v>167</v>
      </c>
    </row>
  </sheetData>
  <sheetProtection selectLockedCells="1" selectUnlockedCells="1"/>
  <mergeCells count="3">
    <mergeCell ref="A1:A2"/>
    <mergeCell ref="B1:C2"/>
    <mergeCell ref="D1:M1"/>
  </mergeCells>
  <printOptions horizontalCentered="1"/>
  <pageMargins left="0.39375" right="0.39375" top="0.6034722222222222" bottom="0.39375" header="0.39375" footer="0.5118055555555555"/>
  <pageSetup horizontalDpi="300" verticalDpi="300" orientation="landscape" paperSize="9" scale="96"/>
  <headerFooter alignWithMargins="0">
    <oddHeader xml:space="preserve">&amp;L&amp;8Rapport annuel 2012 - Archives départementales&amp;R&amp;"Arial,Italique"&amp;8Service interministériel des Archives de France - &amp;D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9"/>
  <sheetViews>
    <sheetView tabSelected="1" workbookViewId="0" topLeftCell="A91">
      <selection activeCell="L108" sqref="L108"/>
    </sheetView>
  </sheetViews>
  <sheetFormatPr defaultColWidth="12.57421875" defaultRowHeight="12.75"/>
  <cols>
    <col min="1" max="1" width="19.28125" style="1" customWidth="1"/>
    <col min="2" max="2" width="6.57421875" style="1" customWidth="1"/>
    <col min="3" max="3" width="20.7109375" style="1" customWidth="1"/>
    <col min="4" max="5" width="14.28125" style="46" customWidth="1"/>
    <col min="6" max="6" width="7.421875" style="66" customWidth="1"/>
    <col min="7" max="7" width="10.8515625" style="46" customWidth="1"/>
    <col min="8" max="8" width="11.00390625" style="46" customWidth="1"/>
    <col min="9" max="9" width="8.7109375" style="46" customWidth="1"/>
    <col min="10" max="10" width="11.8515625" style="46" customWidth="1"/>
    <col min="11" max="11" width="10.28125" style="1" customWidth="1"/>
    <col min="12" max="12" width="10.8515625" style="2" customWidth="1"/>
    <col min="13" max="13" width="13.8515625" style="46" customWidth="1"/>
    <col min="14" max="16384" width="11.57421875" style="1" customWidth="1"/>
  </cols>
  <sheetData>
    <row r="1" spans="1:13" s="9" customFormat="1" ht="12.75" customHeight="1">
      <c r="A1" s="5" t="s">
        <v>0</v>
      </c>
      <c r="B1" s="6" t="s">
        <v>1</v>
      </c>
      <c r="C1" s="6"/>
      <c r="D1" s="67" t="s">
        <v>168</v>
      </c>
      <c r="E1" s="67"/>
      <c r="F1" s="68" t="s">
        <v>169</v>
      </c>
      <c r="G1" s="68"/>
      <c r="H1" s="68"/>
      <c r="I1" s="68"/>
      <c r="J1" s="68"/>
      <c r="K1" s="68"/>
      <c r="L1" s="68"/>
      <c r="M1" s="68"/>
    </row>
    <row r="2" spans="1:13" ht="62.25">
      <c r="A2" s="5"/>
      <c r="B2" s="6"/>
      <c r="C2" s="6"/>
      <c r="D2" s="11" t="s">
        <v>170</v>
      </c>
      <c r="E2" s="11" t="s">
        <v>171</v>
      </c>
      <c r="F2" s="69" t="s">
        <v>172</v>
      </c>
      <c r="G2" s="11" t="s">
        <v>173</v>
      </c>
      <c r="H2" s="11" t="s">
        <v>174</v>
      </c>
      <c r="I2" s="11" t="s">
        <v>175</v>
      </c>
      <c r="J2" s="11" t="s">
        <v>176</v>
      </c>
      <c r="K2" s="11" t="s">
        <v>177</v>
      </c>
      <c r="L2" s="47" t="s">
        <v>178</v>
      </c>
      <c r="M2" s="11" t="s">
        <v>179</v>
      </c>
    </row>
    <row r="3" spans="1:13" ht="13.5" customHeight="1">
      <c r="A3" s="14" t="s">
        <v>23</v>
      </c>
      <c r="B3" s="13">
        <v>1</v>
      </c>
      <c r="C3" s="14" t="s">
        <v>13</v>
      </c>
      <c r="D3" s="49">
        <v>830.92</v>
      </c>
      <c r="E3" s="49">
        <v>23490.93</v>
      </c>
      <c r="F3" s="70">
        <v>0.47537018659085</v>
      </c>
      <c r="G3" s="49">
        <v>9150</v>
      </c>
      <c r="H3" s="49">
        <v>6250</v>
      </c>
      <c r="I3" s="70">
        <v>0.9776</v>
      </c>
      <c r="J3" s="49">
        <v>0</v>
      </c>
      <c r="K3" s="14">
        <v>0</v>
      </c>
      <c r="L3" s="15">
        <v>4529</v>
      </c>
      <c r="M3" s="17">
        <v>56786</v>
      </c>
    </row>
    <row r="4" spans="1:13" ht="13.5" customHeight="1">
      <c r="A4" s="14" t="s">
        <v>14</v>
      </c>
      <c r="B4" s="13">
        <v>2</v>
      </c>
      <c r="C4" s="14" t="s">
        <v>15</v>
      </c>
      <c r="D4" s="49">
        <v>131.16</v>
      </c>
      <c r="E4" s="71" t="s">
        <v>22</v>
      </c>
      <c r="F4" s="71" t="s">
        <v>22</v>
      </c>
      <c r="G4" s="49">
        <v>6064</v>
      </c>
      <c r="H4" s="49">
        <v>3740</v>
      </c>
      <c r="I4" s="70">
        <v>1</v>
      </c>
      <c r="J4" s="49">
        <v>0</v>
      </c>
      <c r="K4" s="14">
        <v>0</v>
      </c>
      <c r="L4" s="15">
        <v>0</v>
      </c>
      <c r="M4" s="17">
        <v>0</v>
      </c>
    </row>
    <row r="5" spans="1:13" ht="13.5" customHeight="1">
      <c r="A5" s="14" t="s">
        <v>16</v>
      </c>
      <c r="B5" s="13">
        <v>3</v>
      </c>
      <c r="C5" s="14" t="s">
        <v>17</v>
      </c>
      <c r="D5" s="49">
        <v>586.13</v>
      </c>
      <c r="E5" s="49">
        <v>10386.62</v>
      </c>
      <c r="F5" s="70">
        <v>0.77548560409755</v>
      </c>
      <c r="G5" s="49">
        <v>5989</v>
      </c>
      <c r="H5" s="49">
        <v>4582</v>
      </c>
      <c r="I5" s="70">
        <v>0.7533828022697511</v>
      </c>
      <c r="J5" s="49">
        <v>504</v>
      </c>
      <c r="K5" s="14">
        <v>0</v>
      </c>
      <c r="L5" s="15">
        <v>0</v>
      </c>
      <c r="M5" s="17">
        <v>3938</v>
      </c>
    </row>
    <row r="6" spans="1:13" ht="13.5" customHeight="1">
      <c r="A6" s="14" t="s">
        <v>18</v>
      </c>
      <c r="B6" s="13">
        <v>4</v>
      </c>
      <c r="C6" s="14" t="s">
        <v>19</v>
      </c>
      <c r="D6" s="49">
        <v>239.01</v>
      </c>
      <c r="E6" s="49">
        <v>9988.1</v>
      </c>
      <c r="F6" s="70">
        <v>0.7535551527501341</v>
      </c>
      <c r="G6" s="49">
        <v>3234</v>
      </c>
      <c r="H6" s="49">
        <v>1546</v>
      </c>
      <c r="I6" s="70">
        <v>1</v>
      </c>
      <c r="J6" s="49">
        <v>1150</v>
      </c>
      <c r="K6" s="14">
        <v>1</v>
      </c>
      <c r="L6" s="15">
        <v>10</v>
      </c>
      <c r="M6" s="17">
        <v>29909.57</v>
      </c>
    </row>
    <row r="7" spans="1:13" ht="13.5" customHeight="1">
      <c r="A7" s="14" t="s">
        <v>18</v>
      </c>
      <c r="B7" s="13">
        <v>5</v>
      </c>
      <c r="C7" s="14" t="s">
        <v>20</v>
      </c>
      <c r="D7" s="49">
        <v>282.28</v>
      </c>
      <c r="E7" s="71" t="s">
        <v>22</v>
      </c>
      <c r="F7" s="70">
        <v>0.7944273907910271</v>
      </c>
      <c r="G7" s="49">
        <v>2550</v>
      </c>
      <c r="H7" s="49">
        <v>1456</v>
      </c>
      <c r="I7" s="70">
        <v>0.711538461538462</v>
      </c>
      <c r="J7" s="49">
        <v>1800</v>
      </c>
      <c r="K7" s="14">
        <v>1</v>
      </c>
      <c r="L7" s="15">
        <v>0</v>
      </c>
      <c r="M7" s="17">
        <v>26248.96</v>
      </c>
    </row>
    <row r="8" spans="1:13" ht="13.5" customHeight="1">
      <c r="A8" s="14" t="s">
        <v>18</v>
      </c>
      <c r="B8" s="13">
        <v>6</v>
      </c>
      <c r="C8" s="14" t="s">
        <v>21</v>
      </c>
      <c r="D8" s="49">
        <v>1572.8</v>
      </c>
      <c r="E8" s="49">
        <v>31041</v>
      </c>
      <c r="F8" s="70">
        <v>0.96</v>
      </c>
      <c r="G8" s="49">
        <v>8800</v>
      </c>
      <c r="H8" s="49">
        <v>7200</v>
      </c>
      <c r="I8" s="70">
        <v>1</v>
      </c>
      <c r="J8" s="49">
        <v>0</v>
      </c>
      <c r="K8" s="14">
        <v>1</v>
      </c>
      <c r="L8" s="15">
        <v>83</v>
      </c>
      <c r="M8" s="17">
        <v>17189</v>
      </c>
    </row>
    <row r="9" spans="1:13" ht="13.5" customHeight="1">
      <c r="A9" s="14" t="s">
        <v>23</v>
      </c>
      <c r="B9" s="13">
        <v>7</v>
      </c>
      <c r="C9" s="14" t="s">
        <v>24</v>
      </c>
      <c r="D9" s="49">
        <v>473</v>
      </c>
      <c r="E9" s="49">
        <v>16514</v>
      </c>
      <c r="F9" s="70">
        <v>0.593907527016257</v>
      </c>
      <c r="G9" s="49">
        <v>4694</v>
      </c>
      <c r="H9" s="49">
        <v>2910.1</v>
      </c>
      <c r="I9" s="70">
        <v>0.296828287687708</v>
      </c>
      <c r="J9" s="49">
        <v>1179</v>
      </c>
      <c r="K9" s="14">
        <v>0</v>
      </c>
      <c r="L9" s="15">
        <v>12938</v>
      </c>
      <c r="M9" s="17">
        <v>54209</v>
      </c>
    </row>
    <row r="10" spans="1:13" ht="13.5" customHeight="1">
      <c r="A10" s="14" t="s">
        <v>25</v>
      </c>
      <c r="B10" s="13">
        <v>8</v>
      </c>
      <c r="C10" s="14" t="s">
        <v>26</v>
      </c>
      <c r="D10" s="49">
        <v>304</v>
      </c>
      <c r="E10" s="71" t="s">
        <v>22</v>
      </c>
      <c r="F10" s="70">
        <v>0.6342358131383331</v>
      </c>
      <c r="G10" s="49">
        <v>5200</v>
      </c>
      <c r="H10" s="49">
        <v>4020</v>
      </c>
      <c r="I10" s="70">
        <v>0</v>
      </c>
      <c r="J10" s="14">
        <v>3387</v>
      </c>
      <c r="K10" s="14">
        <v>0</v>
      </c>
      <c r="L10" s="15">
        <v>7000</v>
      </c>
      <c r="M10" s="17">
        <v>32637</v>
      </c>
    </row>
    <row r="11" spans="1:13" ht="13.5" customHeight="1">
      <c r="A11" s="14" t="s">
        <v>27</v>
      </c>
      <c r="B11" s="13">
        <v>9</v>
      </c>
      <c r="C11" s="14" t="s">
        <v>28</v>
      </c>
      <c r="D11" s="49">
        <v>236.76</v>
      </c>
      <c r="E11" s="49">
        <v>12492.05</v>
      </c>
      <c r="F11" s="72" t="s">
        <v>180</v>
      </c>
      <c r="G11" s="49">
        <v>0</v>
      </c>
      <c r="H11" s="71" t="s">
        <v>22</v>
      </c>
      <c r="I11" s="72" t="s">
        <v>180</v>
      </c>
      <c r="J11" s="49">
        <v>0</v>
      </c>
      <c r="K11" s="14">
        <v>0</v>
      </c>
      <c r="L11" s="15">
        <v>0</v>
      </c>
      <c r="M11" s="17">
        <v>59361.46</v>
      </c>
    </row>
    <row r="12" spans="1:13" ht="13.5" customHeight="1">
      <c r="A12" s="14" t="s">
        <v>25</v>
      </c>
      <c r="B12" s="13">
        <v>10</v>
      </c>
      <c r="C12" s="14" t="s">
        <v>29</v>
      </c>
      <c r="D12" s="49">
        <v>529.23</v>
      </c>
      <c r="E12" s="49">
        <v>529.23</v>
      </c>
      <c r="F12" s="70">
        <v>0.830973836235648</v>
      </c>
      <c r="G12" s="49">
        <v>7912</v>
      </c>
      <c r="H12" s="49">
        <v>5460</v>
      </c>
      <c r="I12" s="70">
        <v>1</v>
      </c>
      <c r="J12" s="49">
        <v>0</v>
      </c>
      <c r="K12" s="14">
        <v>1</v>
      </c>
      <c r="L12" s="15">
        <v>1</v>
      </c>
      <c r="M12" s="17">
        <v>2478</v>
      </c>
    </row>
    <row r="13" spans="1:13" ht="13.5" customHeight="1">
      <c r="A13" s="14" t="s">
        <v>30</v>
      </c>
      <c r="B13" s="13">
        <v>11</v>
      </c>
      <c r="C13" s="14" t="s">
        <v>31</v>
      </c>
      <c r="D13" s="49">
        <v>1208.6</v>
      </c>
      <c r="E13" s="49">
        <v>20893</v>
      </c>
      <c r="F13" s="70">
        <v>0.9677720299096461</v>
      </c>
      <c r="G13" s="49">
        <v>6639</v>
      </c>
      <c r="H13" s="49">
        <v>3988</v>
      </c>
      <c r="I13" s="70">
        <v>1</v>
      </c>
      <c r="J13" s="49">
        <v>0</v>
      </c>
      <c r="K13" s="14">
        <v>0</v>
      </c>
      <c r="L13" s="15">
        <v>0</v>
      </c>
      <c r="M13" s="17">
        <v>20863</v>
      </c>
    </row>
    <row r="14" spans="1:13" ht="13.5" customHeight="1">
      <c r="A14" s="14" t="s">
        <v>27</v>
      </c>
      <c r="B14" s="13">
        <v>12</v>
      </c>
      <c r="C14" s="14" t="s">
        <v>32</v>
      </c>
      <c r="D14" s="49">
        <v>265.58</v>
      </c>
      <c r="E14" s="71" t="s">
        <v>22</v>
      </c>
      <c r="F14" s="70">
        <v>0.1</v>
      </c>
      <c r="G14" s="49">
        <v>7686</v>
      </c>
      <c r="H14" s="49">
        <v>4411.5</v>
      </c>
      <c r="I14" s="70">
        <v>0.51</v>
      </c>
      <c r="J14" s="49">
        <v>0</v>
      </c>
      <c r="K14" s="14">
        <v>0</v>
      </c>
      <c r="L14" s="15">
        <v>0</v>
      </c>
      <c r="M14" s="17">
        <v>135429.17</v>
      </c>
    </row>
    <row r="15" spans="1:13" ht="13.5" customHeight="1">
      <c r="A15" s="14" t="s">
        <v>18</v>
      </c>
      <c r="B15" s="21">
        <v>13</v>
      </c>
      <c r="C15" s="14" t="s">
        <v>33</v>
      </c>
      <c r="D15" s="49">
        <v>1698</v>
      </c>
      <c r="E15" s="71" t="s">
        <v>22</v>
      </c>
      <c r="F15" s="70">
        <v>0.724033570333655</v>
      </c>
      <c r="G15" s="49">
        <v>25900</v>
      </c>
      <c r="H15" s="49">
        <v>16288</v>
      </c>
      <c r="I15" s="70">
        <v>1</v>
      </c>
      <c r="J15" s="49">
        <v>0</v>
      </c>
      <c r="K15" s="14">
        <v>0</v>
      </c>
      <c r="L15" s="15">
        <v>0</v>
      </c>
      <c r="M15" s="17">
        <v>106719</v>
      </c>
    </row>
    <row r="16" spans="1:13" ht="13.5" customHeight="1">
      <c r="A16" s="14" t="s">
        <v>34</v>
      </c>
      <c r="B16" s="21">
        <v>14</v>
      </c>
      <c r="C16" s="14" t="s">
        <v>35</v>
      </c>
      <c r="D16" s="49">
        <v>455</v>
      </c>
      <c r="E16" s="71" t="s">
        <v>22</v>
      </c>
      <c r="F16" s="72" t="s">
        <v>180</v>
      </c>
      <c r="G16" s="49">
        <v>12916</v>
      </c>
      <c r="H16" s="49">
        <v>10451</v>
      </c>
      <c r="I16" s="70">
        <v>0.50004784231174</v>
      </c>
      <c r="J16" s="49">
        <v>69630</v>
      </c>
      <c r="K16" s="14">
        <v>0</v>
      </c>
      <c r="L16" s="15">
        <v>13317</v>
      </c>
      <c r="M16" s="17">
        <v>131463</v>
      </c>
    </row>
    <row r="17" spans="1:13" ht="13.5" customHeight="1">
      <c r="A17" s="14" t="s">
        <v>16</v>
      </c>
      <c r="B17" s="21">
        <v>15</v>
      </c>
      <c r="C17" s="14" t="s">
        <v>36</v>
      </c>
      <c r="D17" s="49">
        <v>400</v>
      </c>
      <c r="E17" s="51">
        <v>13872</v>
      </c>
      <c r="F17" s="72">
        <v>0.72</v>
      </c>
      <c r="G17" s="49">
        <v>4193</v>
      </c>
      <c r="H17" s="49">
        <v>3633</v>
      </c>
      <c r="I17" s="70">
        <v>1.15414258188825</v>
      </c>
      <c r="J17" s="49">
        <v>0</v>
      </c>
      <c r="K17" s="14">
        <v>0</v>
      </c>
      <c r="L17" s="15">
        <v>0</v>
      </c>
      <c r="M17" s="17">
        <v>27000</v>
      </c>
    </row>
    <row r="18" spans="1:13" ht="13.5" customHeight="1">
      <c r="A18" s="14" t="s">
        <v>37</v>
      </c>
      <c r="B18" s="21">
        <v>16</v>
      </c>
      <c r="C18" s="14" t="s">
        <v>38</v>
      </c>
      <c r="D18" s="49">
        <v>197</v>
      </c>
      <c r="E18" s="71" t="s">
        <v>22</v>
      </c>
      <c r="F18" s="70">
        <v>0.2</v>
      </c>
      <c r="G18" s="49">
        <v>4757</v>
      </c>
      <c r="H18" s="49">
        <v>3206</v>
      </c>
      <c r="I18" s="70">
        <v>0.265127885215221</v>
      </c>
      <c r="J18" s="49">
        <v>0</v>
      </c>
      <c r="K18" s="14">
        <v>0</v>
      </c>
      <c r="L18" s="15">
        <v>357</v>
      </c>
      <c r="M18" s="17">
        <v>35882</v>
      </c>
    </row>
    <row r="19" spans="1:13" ht="13.5" customHeight="1">
      <c r="A19" s="14" t="s">
        <v>37</v>
      </c>
      <c r="B19" s="21">
        <v>17</v>
      </c>
      <c r="C19" s="14" t="s">
        <v>39</v>
      </c>
      <c r="D19" s="49">
        <v>917.37</v>
      </c>
      <c r="E19" s="71" t="s">
        <v>22</v>
      </c>
      <c r="F19" s="70">
        <v>0.5979570370716281</v>
      </c>
      <c r="G19" s="49">
        <v>9743.92</v>
      </c>
      <c r="H19" s="49">
        <v>5661</v>
      </c>
      <c r="I19" s="70">
        <v>0</v>
      </c>
      <c r="J19" s="49">
        <v>0</v>
      </c>
      <c r="K19" s="14">
        <v>0</v>
      </c>
      <c r="L19" s="15">
        <v>0</v>
      </c>
      <c r="M19" s="17">
        <v>25842</v>
      </c>
    </row>
    <row r="20" spans="1:13" ht="13.5" customHeight="1">
      <c r="A20" s="14" t="s">
        <v>40</v>
      </c>
      <c r="B20" s="21">
        <v>18</v>
      </c>
      <c r="C20" s="14" t="s">
        <v>41</v>
      </c>
      <c r="D20" s="49">
        <v>576.63</v>
      </c>
      <c r="E20" s="49">
        <v>18266.15</v>
      </c>
      <c r="F20" s="72" t="s">
        <v>180</v>
      </c>
      <c r="G20" s="49">
        <v>8234</v>
      </c>
      <c r="H20" s="49">
        <v>3203.2</v>
      </c>
      <c r="I20" s="70">
        <v>0.999937562437562</v>
      </c>
      <c r="J20" s="49">
        <v>0</v>
      </c>
      <c r="K20" s="14">
        <v>2</v>
      </c>
      <c r="L20" s="15">
        <v>0</v>
      </c>
      <c r="M20" s="17">
        <v>35581.14</v>
      </c>
    </row>
    <row r="21" spans="1:13" ht="13.5" customHeight="1">
      <c r="A21" s="14" t="s">
        <v>42</v>
      </c>
      <c r="B21" s="21">
        <v>19</v>
      </c>
      <c r="C21" s="14" t="s">
        <v>43</v>
      </c>
      <c r="D21" s="49">
        <v>433.47</v>
      </c>
      <c r="E21" s="49">
        <v>13030.77</v>
      </c>
      <c r="F21" s="70">
        <v>0.8475009358474941</v>
      </c>
      <c r="G21" s="49">
        <v>5700</v>
      </c>
      <c r="H21" s="49">
        <v>3400</v>
      </c>
      <c r="I21" s="70">
        <v>0.764705882352941</v>
      </c>
      <c r="J21" s="14">
        <v>0</v>
      </c>
      <c r="K21" s="14">
        <v>1</v>
      </c>
      <c r="L21" s="15">
        <v>0</v>
      </c>
      <c r="M21" s="17">
        <v>52511</v>
      </c>
    </row>
    <row r="22" spans="1:13" ht="13.5" customHeight="1">
      <c r="A22" s="14" t="s">
        <v>44</v>
      </c>
      <c r="B22" s="21" t="s">
        <v>45</v>
      </c>
      <c r="C22" s="14" t="s">
        <v>46</v>
      </c>
      <c r="D22" s="49">
        <v>107.07</v>
      </c>
      <c r="E22" s="49">
        <v>6664</v>
      </c>
      <c r="F22" s="70">
        <v>0.426913316065672</v>
      </c>
      <c r="G22" s="49">
        <v>3105</v>
      </c>
      <c r="H22" s="49">
        <v>2420</v>
      </c>
      <c r="I22" s="70">
        <v>1</v>
      </c>
      <c r="J22" s="49">
        <v>0</v>
      </c>
      <c r="K22" s="14">
        <v>0</v>
      </c>
      <c r="L22" s="15">
        <v>9778</v>
      </c>
      <c r="M22" s="17">
        <v>32957.29</v>
      </c>
    </row>
    <row r="23" spans="1:13" ht="13.5" customHeight="1">
      <c r="A23" s="14" t="s">
        <v>44</v>
      </c>
      <c r="B23" s="21" t="s">
        <v>47</v>
      </c>
      <c r="C23" s="14" t="s">
        <v>48</v>
      </c>
      <c r="D23" s="49">
        <v>119.34</v>
      </c>
      <c r="E23" s="49">
        <v>3014.34</v>
      </c>
      <c r="F23" s="72" t="s">
        <v>180</v>
      </c>
      <c r="G23" s="49">
        <v>2998</v>
      </c>
      <c r="H23" s="49">
        <v>1736</v>
      </c>
      <c r="I23" s="70">
        <v>1</v>
      </c>
      <c r="J23" s="49">
        <v>802.6</v>
      </c>
      <c r="K23" s="14">
        <v>0</v>
      </c>
      <c r="L23" s="15">
        <v>0</v>
      </c>
      <c r="M23" s="17">
        <v>83720</v>
      </c>
    </row>
    <row r="24" spans="1:13" ht="13.5" customHeight="1">
      <c r="A24" s="14" t="s">
        <v>49</v>
      </c>
      <c r="B24" s="21">
        <v>21</v>
      </c>
      <c r="C24" s="14" t="s">
        <v>50</v>
      </c>
      <c r="D24" s="49">
        <v>590.2</v>
      </c>
      <c r="E24" s="49">
        <v>24730.95</v>
      </c>
      <c r="F24" s="70">
        <v>0.75</v>
      </c>
      <c r="G24" s="49">
        <v>8817</v>
      </c>
      <c r="H24" s="49">
        <v>5866</v>
      </c>
      <c r="I24" s="70">
        <v>0.53</v>
      </c>
      <c r="J24" s="49">
        <v>0</v>
      </c>
      <c r="K24" s="14">
        <v>0</v>
      </c>
      <c r="L24" s="15">
        <v>0</v>
      </c>
      <c r="M24" s="17">
        <v>14114</v>
      </c>
    </row>
    <row r="25" spans="1:13" ht="13.5" customHeight="1">
      <c r="A25" s="14" t="s">
        <v>51</v>
      </c>
      <c r="B25" s="13">
        <v>22</v>
      </c>
      <c r="C25" s="22" t="s">
        <v>52</v>
      </c>
      <c r="D25" s="50">
        <v>375</v>
      </c>
      <c r="E25" s="56" t="s">
        <v>22</v>
      </c>
      <c r="F25" s="73">
        <v>0.638943613226133</v>
      </c>
      <c r="G25" s="50">
        <v>5913</v>
      </c>
      <c r="H25" s="50">
        <v>3565</v>
      </c>
      <c r="I25" s="73">
        <v>0.81654979</v>
      </c>
      <c r="J25" s="50">
        <v>0</v>
      </c>
      <c r="K25" s="22">
        <v>1</v>
      </c>
      <c r="L25" s="23">
        <v>97</v>
      </c>
      <c r="M25" s="50">
        <v>2171</v>
      </c>
    </row>
    <row r="26" spans="1:13" ht="13.5" customHeight="1">
      <c r="A26" s="14" t="s">
        <v>42</v>
      </c>
      <c r="B26" s="21">
        <v>23</v>
      </c>
      <c r="C26" s="14" t="s">
        <v>53</v>
      </c>
      <c r="D26" s="49">
        <v>184.95</v>
      </c>
      <c r="E26" s="71" t="s">
        <v>22</v>
      </c>
      <c r="F26" s="72" t="s">
        <v>180</v>
      </c>
      <c r="G26" s="49">
        <v>5652</v>
      </c>
      <c r="H26" s="49">
        <v>3389</v>
      </c>
      <c r="I26" s="70">
        <v>0</v>
      </c>
      <c r="J26" s="49">
        <v>690</v>
      </c>
      <c r="K26" s="14">
        <v>0</v>
      </c>
      <c r="L26" s="15">
        <v>0</v>
      </c>
      <c r="M26" s="17">
        <v>12000</v>
      </c>
    </row>
    <row r="27" spans="1:13" ht="13.5" customHeight="1">
      <c r="A27" s="14" t="s">
        <v>54</v>
      </c>
      <c r="B27" s="21">
        <v>24</v>
      </c>
      <c r="C27" s="14" t="s">
        <v>55</v>
      </c>
      <c r="D27" s="49">
        <v>49</v>
      </c>
      <c r="E27" s="49">
        <v>16049</v>
      </c>
      <c r="F27" s="72" t="s">
        <v>180</v>
      </c>
      <c r="G27" s="49">
        <v>6352</v>
      </c>
      <c r="H27" s="49">
        <v>4349</v>
      </c>
      <c r="I27" s="70">
        <v>1</v>
      </c>
      <c r="J27" s="49">
        <v>970</v>
      </c>
      <c r="K27" s="14">
        <v>1</v>
      </c>
      <c r="L27" s="15">
        <v>2655</v>
      </c>
      <c r="M27" s="17">
        <v>25701.79</v>
      </c>
    </row>
    <row r="28" spans="1:13" ht="13.5" customHeight="1">
      <c r="A28" s="14" t="s">
        <v>56</v>
      </c>
      <c r="B28" s="21">
        <v>25</v>
      </c>
      <c r="C28" s="14" t="s">
        <v>57</v>
      </c>
      <c r="D28" s="49">
        <v>555.35</v>
      </c>
      <c r="E28" s="71" t="s">
        <v>22</v>
      </c>
      <c r="F28" s="72" t="s">
        <v>180</v>
      </c>
      <c r="G28" s="49">
        <v>6932</v>
      </c>
      <c r="H28" s="49">
        <v>4754</v>
      </c>
      <c r="I28" s="74" t="s">
        <v>22</v>
      </c>
      <c r="J28" s="49">
        <v>10080</v>
      </c>
      <c r="K28" s="14">
        <v>1</v>
      </c>
      <c r="L28" s="15">
        <v>3747</v>
      </c>
      <c r="M28" s="17">
        <v>39973</v>
      </c>
    </row>
    <row r="29" spans="1:13" ht="13.5" customHeight="1">
      <c r="A29" s="14" t="s">
        <v>23</v>
      </c>
      <c r="B29" s="21">
        <v>26</v>
      </c>
      <c r="C29" s="14" t="s">
        <v>58</v>
      </c>
      <c r="D29" s="49">
        <v>281.9</v>
      </c>
      <c r="E29" s="71" t="s">
        <v>22</v>
      </c>
      <c r="F29" s="70">
        <v>0.618057023892783</v>
      </c>
      <c r="G29" s="49">
        <v>8652</v>
      </c>
      <c r="H29" s="49">
        <v>5091</v>
      </c>
      <c r="I29" s="70">
        <v>1</v>
      </c>
      <c r="J29" s="49">
        <v>10748</v>
      </c>
      <c r="K29" s="14">
        <v>1</v>
      </c>
      <c r="L29" s="15">
        <v>3722</v>
      </c>
      <c r="M29" s="17">
        <v>8565.21</v>
      </c>
    </row>
    <row r="30" spans="1:13" ht="13.5" customHeight="1">
      <c r="A30" s="14" t="s">
        <v>59</v>
      </c>
      <c r="B30" s="21">
        <v>27</v>
      </c>
      <c r="C30" s="14" t="s">
        <v>60</v>
      </c>
      <c r="D30" s="49">
        <v>333.79</v>
      </c>
      <c r="E30" s="49">
        <v>15841.05</v>
      </c>
      <c r="F30" s="70">
        <v>0.097022854789406</v>
      </c>
      <c r="G30" s="49">
        <v>10059</v>
      </c>
      <c r="H30" s="49">
        <v>5500</v>
      </c>
      <c r="I30" s="70">
        <v>0.6710909090909091</v>
      </c>
      <c r="J30" s="49">
        <v>0</v>
      </c>
      <c r="K30" s="14">
        <v>0</v>
      </c>
      <c r="L30" s="15">
        <v>0</v>
      </c>
      <c r="M30" s="17">
        <v>84805</v>
      </c>
    </row>
    <row r="31" spans="1:13" ht="13.5" customHeight="1">
      <c r="A31" s="14" t="s">
        <v>40</v>
      </c>
      <c r="B31" s="21">
        <v>28</v>
      </c>
      <c r="C31" s="14" t="s">
        <v>61</v>
      </c>
      <c r="D31" s="49">
        <v>102.44</v>
      </c>
      <c r="E31" s="49">
        <v>16445.98</v>
      </c>
      <c r="F31" s="70">
        <v>0.6887666064589051</v>
      </c>
      <c r="G31" s="49">
        <v>6709</v>
      </c>
      <c r="H31" s="49">
        <v>4664</v>
      </c>
      <c r="I31" s="70">
        <v>0.9914236706689541</v>
      </c>
      <c r="J31" s="49">
        <v>0</v>
      </c>
      <c r="K31" s="14">
        <v>0</v>
      </c>
      <c r="L31" s="15">
        <v>0</v>
      </c>
      <c r="M31" s="17">
        <v>58000</v>
      </c>
    </row>
    <row r="32" spans="1:13" ht="13.5" customHeight="1">
      <c r="A32" s="14" t="s">
        <v>51</v>
      </c>
      <c r="B32" s="21">
        <v>29</v>
      </c>
      <c r="C32" s="14" t="s">
        <v>62</v>
      </c>
      <c r="D32" s="49">
        <v>180.04</v>
      </c>
      <c r="E32" s="71" t="s">
        <v>22</v>
      </c>
      <c r="F32" s="72" t="s">
        <v>180</v>
      </c>
      <c r="G32" s="49">
        <v>7913.5</v>
      </c>
      <c r="H32" s="49">
        <v>4894</v>
      </c>
      <c r="I32" s="70">
        <v>0</v>
      </c>
      <c r="J32" s="49">
        <v>0</v>
      </c>
      <c r="K32" s="14">
        <v>1</v>
      </c>
      <c r="L32" s="15">
        <v>927</v>
      </c>
      <c r="M32" s="17">
        <v>23489</v>
      </c>
    </row>
    <row r="33" spans="1:13" ht="13.5" customHeight="1">
      <c r="A33" s="14" t="s">
        <v>63</v>
      </c>
      <c r="B33" s="21">
        <v>30</v>
      </c>
      <c r="C33" s="14" t="s">
        <v>64</v>
      </c>
      <c r="D33" s="49">
        <v>220.6</v>
      </c>
      <c r="E33" s="71" t="s">
        <v>22</v>
      </c>
      <c r="F33" s="70">
        <v>0.97</v>
      </c>
      <c r="G33" s="49">
        <v>5950</v>
      </c>
      <c r="H33" s="49">
        <v>4835</v>
      </c>
      <c r="I33" s="70">
        <v>0</v>
      </c>
      <c r="J33" s="49">
        <v>0</v>
      </c>
      <c r="K33" s="14">
        <v>0</v>
      </c>
      <c r="L33" s="15">
        <v>452</v>
      </c>
      <c r="M33" s="17">
        <v>14028</v>
      </c>
    </row>
    <row r="34" spans="1:13" ht="13.5" customHeight="1">
      <c r="A34" s="14" t="s">
        <v>27</v>
      </c>
      <c r="B34" s="13">
        <v>31</v>
      </c>
      <c r="C34" s="22" t="s">
        <v>65</v>
      </c>
      <c r="D34" s="75" t="s">
        <v>22</v>
      </c>
      <c r="E34" s="56" t="s">
        <v>22</v>
      </c>
      <c r="F34" s="56" t="s">
        <v>22</v>
      </c>
      <c r="G34" s="50">
        <v>7558</v>
      </c>
      <c r="H34" s="50">
        <v>5390</v>
      </c>
      <c r="I34" s="70">
        <v>0</v>
      </c>
      <c r="J34" s="50">
        <v>3156</v>
      </c>
      <c r="K34" s="22">
        <v>1</v>
      </c>
      <c r="L34" s="23">
        <v>28146</v>
      </c>
      <c r="M34" s="50">
        <v>52263</v>
      </c>
    </row>
    <row r="35" spans="1:13" ht="13.5" customHeight="1">
      <c r="A35" s="14" t="s">
        <v>27</v>
      </c>
      <c r="B35" s="21">
        <v>32</v>
      </c>
      <c r="C35" s="14" t="s">
        <v>66</v>
      </c>
      <c r="D35" s="49">
        <v>111.1</v>
      </c>
      <c r="E35" s="71" t="s">
        <v>22</v>
      </c>
      <c r="F35" s="72" t="s">
        <v>180</v>
      </c>
      <c r="G35" s="49">
        <v>6482</v>
      </c>
      <c r="H35" s="49">
        <v>4255</v>
      </c>
      <c r="I35" s="70">
        <v>1</v>
      </c>
      <c r="J35" s="49">
        <v>0</v>
      </c>
      <c r="K35" s="14">
        <v>1</v>
      </c>
      <c r="L35" s="15">
        <v>7972</v>
      </c>
      <c r="M35" s="17">
        <v>21816</v>
      </c>
    </row>
    <row r="36" spans="1:19" ht="13.5" customHeight="1">
      <c r="A36" s="14" t="s">
        <v>54</v>
      </c>
      <c r="B36" s="21">
        <v>33</v>
      </c>
      <c r="C36" s="14" t="s">
        <v>67</v>
      </c>
      <c r="D36" s="50">
        <v>102</v>
      </c>
      <c r="E36" s="50">
        <v>51302</v>
      </c>
      <c r="F36" s="73">
        <v>0.7814</v>
      </c>
      <c r="G36" s="50">
        <v>21140</v>
      </c>
      <c r="H36" s="50">
        <v>13961</v>
      </c>
      <c r="I36" s="73">
        <v>0.680538643</v>
      </c>
      <c r="J36" s="50">
        <v>0</v>
      </c>
      <c r="K36" s="22">
        <v>1</v>
      </c>
      <c r="L36" s="23">
        <v>186</v>
      </c>
      <c r="M36" s="50">
        <v>60000</v>
      </c>
      <c r="N36" s="26"/>
      <c r="O36" s="26"/>
      <c r="P36" s="26"/>
      <c r="Q36" s="26"/>
      <c r="R36" s="26"/>
      <c r="S36" s="26"/>
    </row>
    <row r="37" spans="1:13" ht="13.5" customHeight="1">
      <c r="A37" s="14" t="s">
        <v>30</v>
      </c>
      <c r="B37" s="21">
        <v>34</v>
      </c>
      <c r="C37" s="14" t="s">
        <v>68</v>
      </c>
      <c r="D37" s="49">
        <v>783.85</v>
      </c>
      <c r="E37" s="49">
        <v>31661</v>
      </c>
      <c r="F37" s="70">
        <v>0.826952662721893</v>
      </c>
      <c r="G37" s="49">
        <v>8447</v>
      </c>
      <c r="H37" s="49">
        <v>6903</v>
      </c>
      <c r="I37" s="70">
        <v>0.6646385629436481</v>
      </c>
      <c r="J37" s="49">
        <v>0</v>
      </c>
      <c r="K37" s="14">
        <v>1</v>
      </c>
      <c r="L37" s="15">
        <v>312</v>
      </c>
      <c r="M37" s="17">
        <v>90000</v>
      </c>
    </row>
    <row r="38" spans="1:13" ht="13.5" customHeight="1">
      <c r="A38" s="14" t="s">
        <v>51</v>
      </c>
      <c r="B38" s="21">
        <v>35</v>
      </c>
      <c r="C38" s="14" t="s">
        <v>69</v>
      </c>
      <c r="D38" s="49">
        <v>875</v>
      </c>
      <c r="E38" s="71" t="s">
        <v>22</v>
      </c>
      <c r="F38" s="72" t="s">
        <v>180</v>
      </c>
      <c r="G38" s="49">
        <v>17000</v>
      </c>
      <c r="H38" s="49">
        <v>7600</v>
      </c>
      <c r="I38" s="70">
        <v>1</v>
      </c>
      <c r="J38" s="49">
        <v>0</v>
      </c>
      <c r="K38" s="14">
        <v>3</v>
      </c>
      <c r="L38" s="15">
        <v>4900</v>
      </c>
      <c r="M38" s="17">
        <v>47234</v>
      </c>
    </row>
    <row r="39" spans="1:13" ht="13.5" customHeight="1">
      <c r="A39" s="14" t="s">
        <v>40</v>
      </c>
      <c r="B39" s="21">
        <v>36</v>
      </c>
      <c r="C39" s="14" t="s">
        <v>70</v>
      </c>
      <c r="D39" s="49">
        <v>515.35</v>
      </c>
      <c r="E39" s="49">
        <v>11238.45</v>
      </c>
      <c r="F39" s="73">
        <v>0.7266128998764111</v>
      </c>
      <c r="G39" s="49">
        <v>6506</v>
      </c>
      <c r="H39" s="49">
        <v>4468</v>
      </c>
      <c r="I39" s="70">
        <v>0.890590868397493</v>
      </c>
      <c r="J39" s="49">
        <v>0</v>
      </c>
      <c r="K39" s="14">
        <v>0</v>
      </c>
      <c r="L39" s="15">
        <v>0</v>
      </c>
      <c r="M39" s="17">
        <v>22524.01</v>
      </c>
    </row>
    <row r="40" spans="1:13" ht="13.5" customHeight="1">
      <c r="A40" s="14" t="s">
        <v>40</v>
      </c>
      <c r="B40" s="21">
        <v>37</v>
      </c>
      <c r="C40" s="14" t="s">
        <v>71</v>
      </c>
      <c r="D40" s="49">
        <v>784</v>
      </c>
      <c r="E40" s="49">
        <v>23742</v>
      </c>
      <c r="F40" s="72" t="s">
        <v>180</v>
      </c>
      <c r="G40" s="49">
        <v>8771</v>
      </c>
      <c r="H40" s="49">
        <v>6102</v>
      </c>
      <c r="I40" s="70">
        <v>1</v>
      </c>
      <c r="J40" s="49">
        <v>265</v>
      </c>
      <c r="K40" s="14">
        <v>0</v>
      </c>
      <c r="L40" s="15">
        <v>10</v>
      </c>
      <c r="M40" s="17">
        <v>51000</v>
      </c>
    </row>
    <row r="41" spans="1:13" ht="13.5" customHeight="1">
      <c r="A41" s="14" t="s">
        <v>23</v>
      </c>
      <c r="B41" s="21">
        <v>38</v>
      </c>
      <c r="C41" s="14" t="s">
        <v>72</v>
      </c>
      <c r="D41" s="49">
        <v>485.66</v>
      </c>
      <c r="E41" s="49">
        <v>28500</v>
      </c>
      <c r="F41" s="73">
        <v>0.717661473831612</v>
      </c>
      <c r="G41" s="49">
        <v>9800</v>
      </c>
      <c r="H41" s="49">
        <v>6930</v>
      </c>
      <c r="I41" s="70">
        <v>0.331890331890332</v>
      </c>
      <c r="J41" s="49">
        <v>1710.5</v>
      </c>
      <c r="K41" s="14">
        <v>0</v>
      </c>
      <c r="L41" s="15">
        <v>8705</v>
      </c>
      <c r="M41" s="17">
        <v>50353</v>
      </c>
    </row>
    <row r="42" spans="1:13" s="26" customFormat="1" ht="13.5" customHeight="1">
      <c r="A42" s="22" t="s">
        <v>56</v>
      </c>
      <c r="B42" s="21">
        <v>39</v>
      </c>
      <c r="C42" s="22" t="s">
        <v>73</v>
      </c>
      <c r="D42" s="50">
        <v>322.1</v>
      </c>
      <c r="E42" s="50">
        <v>18500</v>
      </c>
      <c r="F42" s="73">
        <v>0.33977235252380905</v>
      </c>
      <c r="G42" s="50">
        <v>6176</v>
      </c>
      <c r="H42" s="50">
        <v>4433</v>
      </c>
      <c r="I42" s="73">
        <v>0.63</v>
      </c>
      <c r="J42" s="50">
        <v>15900</v>
      </c>
      <c r="K42" s="22">
        <v>1</v>
      </c>
      <c r="L42" s="23">
        <v>219</v>
      </c>
      <c r="M42" s="17">
        <v>19964</v>
      </c>
    </row>
    <row r="43" spans="1:13" s="26" customFormat="1" ht="13.5" customHeight="1">
      <c r="A43" s="22" t="s">
        <v>54</v>
      </c>
      <c r="B43" s="21">
        <v>40</v>
      </c>
      <c r="C43" s="22" t="s">
        <v>74</v>
      </c>
      <c r="D43" s="50">
        <v>60.7</v>
      </c>
      <c r="E43" s="50">
        <v>10760</v>
      </c>
      <c r="F43" s="73">
        <v>1</v>
      </c>
      <c r="G43" s="50">
        <v>5113</v>
      </c>
      <c r="H43" s="50">
        <v>2485</v>
      </c>
      <c r="I43" s="73">
        <v>1</v>
      </c>
      <c r="J43" s="50">
        <v>0</v>
      </c>
      <c r="K43" s="22">
        <v>1</v>
      </c>
      <c r="L43" s="23">
        <v>18055</v>
      </c>
      <c r="M43" s="50">
        <v>48573</v>
      </c>
    </row>
    <row r="44" spans="1:13" ht="13.5" customHeight="1">
      <c r="A44" s="14" t="s">
        <v>40</v>
      </c>
      <c r="B44" s="21">
        <v>41</v>
      </c>
      <c r="C44" s="14" t="s">
        <v>75</v>
      </c>
      <c r="D44" s="49">
        <v>311</v>
      </c>
      <c r="E44" s="49">
        <v>9308</v>
      </c>
      <c r="F44" s="72" t="s">
        <v>180</v>
      </c>
      <c r="G44" s="49">
        <v>4572</v>
      </c>
      <c r="H44" s="49">
        <v>3736</v>
      </c>
      <c r="I44" s="70">
        <v>1</v>
      </c>
      <c r="J44" s="49">
        <v>2774</v>
      </c>
      <c r="K44" s="14">
        <v>0</v>
      </c>
      <c r="L44" s="15">
        <v>0</v>
      </c>
      <c r="M44" s="17">
        <v>17869</v>
      </c>
    </row>
    <row r="45" spans="1:13" ht="13.5" customHeight="1">
      <c r="A45" s="14" t="s">
        <v>23</v>
      </c>
      <c r="B45" s="21">
        <v>42</v>
      </c>
      <c r="C45" s="14" t="s">
        <v>76</v>
      </c>
      <c r="D45" s="49">
        <v>646.4</v>
      </c>
      <c r="E45" s="49">
        <v>19388.58</v>
      </c>
      <c r="F45" s="70">
        <v>0.769280259941696</v>
      </c>
      <c r="G45" s="49">
        <v>8164</v>
      </c>
      <c r="H45" s="49">
        <v>6087</v>
      </c>
      <c r="I45" s="70">
        <v>0.990142927550517</v>
      </c>
      <c r="J45" s="49">
        <v>2320</v>
      </c>
      <c r="K45" s="14">
        <v>1</v>
      </c>
      <c r="L45" s="15">
        <v>0</v>
      </c>
      <c r="M45" s="17">
        <v>30828</v>
      </c>
    </row>
    <row r="46" spans="1:13" ht="13.5" customHeight="1">
      <c r="A46" s="14" t="s">
        <v>16</v>
      </c>
      <c r="B46" s="13">
        <v>43</v>
      </c>
      <c r="C46" s="22" t="s">
        <v>77</v>
      </c>
      <c r="D46" s="50">
        <v>73.51</v>
      </c>
      <c r="E46" s="52">
        <v>14077.46</v>
      </c>
      <c r="F46" s="52">
        <v>0.9124406450000001</v>
      </c>
      <c r="G46" s="50">
        <v>6300</v>
      </c>
      <c r="H46" s="50">
        <v>4875</v>
      </c>
      <c r="I46" s="50">
        <v>1</v>
      </c>
      <c r="J46" s="50">
        <v>0</v>
      </c>
      <c r="K46" s="22">
        <v>0</v>
      </c>
      <c r="L46" s="23" t="s">
        <v>22</v>
      </c>
      <c r="M46" s="50">
        <v>24600</v>
      </c>
    </row>
    <row r="47" spans="1:13" ht="13.5" customHeight="1">
      <c r="A47" s="14" t="s">
        <v>78</v>
      </c>
      <c r="B47" s="21">
        <v>44</v>
      </c>
      <c r="C47" s="14" t="s">
        <v>79</v>
      </c>
      <c r="D47" s="49">
        <v>972.5</v>
      </c>
      <c r="E47" s="71" t="s">
        <v>22</v>
      </c>
      <c r="F47" s="72" t="s">
        <v>180</v>
      </c>
      <c r="G47" s="49">
        <v>13421</v>
      </c>
      <c r="H47" s="49">
        <v>9254</v>
      </c>
      <c r="I47" s="70">
        <v>0.600172898206181</v>
      </c>
      <c r="J47" s="49">
        <v>0</v>
      </c>
      <c r="K47" s="14">
        <v>1</v>
      </c>
      <c r="L47" s="15">
        <v>3258</v>
      </c>
      <c r="M47" s="17">
        <v>65371</v>
      </c>
    </row>
    <row r="48" spans="1:13" ht="13.5" customHeight="1">
      <c r="A48" s="14" t="s">
        <v>40</v>
      </c>
      <c r="B48" s="21">
        <v>45</v>
      </c>
      <c r="C48" s="14" t="s">
        <v>80</v>
      </c>
      <c r="D48" s="49">
        <v>293.15</v>
      </c>
      <c r="E48" s="49">
        <v>28734.56</v>
      </c>
      <c r="F48" s="70">
        <v>0.15400186684036302</v>
      </c>
      <c r="G48" s="49">
        <v>9032.65</v>
      </c>
      <c r="H48" s="49">
        <v>7211.21</v>
      </c>
      <c r="I48" s="70">
        <v>0</v>
      </c>
      <c r="J48" s="49">
        <v>0</v>
      </c>
      <c r="K48" s="14">
        <v>0</v>
      </c>
      <c r="L48" s="15">
        <v>86</v>
      </c>
      <c r="M48" s="17">
        <v>16351.9</v>
      </c>
    </row>
    <row r="49" spans="1:13" ht="13.5" customHeight="1">
      <c r="A49" s="14" t="s">
        <v>27</v>
      </c>
      <c r="B49" s="21">
        <v>46</v>
      </c>
      <c r="C49" s="14" t="s">
        <v>81</v>
      </c>
      <c r="D49" s="49">
        <v>154.99</v>
      </c>
      <c r="E49" s="49">
        <v>7753.08</v>
      </c>
      <c r="F49" s="72" t="s">
        <v>180</v>
      </c>
      <c r="G49" s="49">
        <v>2623</v>
      </c>
      <c r="H49" s="49">
        <v>1923</v>
      </c>
      <c r="I49" s="70">
        <v>0</v>
      </c>
      <c r="J49" s="49">
        <v>0</v>
      </c>
      <c r="K49" s="14">
        <v>0</v>
      </c>
      <c r="L49" s="15">
        <v>0</v>
      </c>
      <c r="M49" s="17">
        <v>57438</v>
      </c>
    </row>
    <row r="50" spans="1:13" ht="13.5" customHeight="1">
      <c r="A50" s="14" t="s">
        <v>54</v>
      </c>
      <c r="B50" s="13">
        <v>47</v>
      </c>
      <c r="C50" s="14" t="s">
        <v>82</v>
      </c>
      <c r="D50" s="50">
        <v>202.1</v>
      </c>
      <c r="E50" s="50">
        <v>13680</v>
      </c>
      <c r="F50" s="73">
        <v>0.88052484</v>
      </c>
      <c r="G50" s="50">
        <v>5294</v>
      </c>
      <c r="H50" s="50">
        <v>4239</v>
      </c>
      <c r="I50" s="73">
        <v>0.31752771900000004</v>
      </c>
      <c r="J50" s="50">
        <v>3</v>
      </c>
      <c r="K50" s="22">
        <v>0</v>
      </c>
      <c r="L50" s="23">
        <v>1200</v>
      </c>
      <c r="M50" s="50">
        <v>67878.68</v>
      </c>
    </row>
    <row r="51" spans="1:13" s="26" customFormat="1" ht="13.5" customHeight="1">
      <c r="A51" s="22" t="s">
        <v>30</v>
      </c>
      <c r="B51" s="13">
        <v>48</v>
      </c>
      <c r="C51" s="22" t="s">
        <v>83</v>
      </c>
      <c r="D51" s="50">
        <v>130.65</v>
      </c>
      <c r="E51" s="50">
        <v>7695.65</v>
      </c>
      <c r="F51" s="73">
        <v>0.4379</v>
      </c>
      <c r="G51" s="50">
        <v>2908.16</v>
      </c>
      <c r="H51" s="50">
        <v>1902</v>
      </c>
      <c r="I51" s="73">
        <v>0.01</v>
      </c>
      <c r="J51" s="50">
        <v>0</v>
      </c>
      <c r="K51" s="22">
        <v>0</v>
      </c>
      <c r="L51" s="23">
        <v>166</v>
      </c>
      <c r="M51" s="50">
        <v>64364</v>
      </c>
    </row>
    <row r="52" spans="1:13" ht="13.5" customHeight="1">
      <c r="A52" s="14" t="s">
        <v>78</v>
      </c>
      <c r="B52" s="21">
        <v>49</v>
      </c>
      <c r="C52" s="14" t="s">
        <v>84</v>
      </c>
      <c r="D52" s="49">
        <v>513.4</v>
      </c>
      <c r="E52" s="49">
        <v>34400</v>
      </c>
      <c r="F52" s="74" t="s">
        <v>180</v>
      </c>
      <c r="G52" s="49">
        <v>11433</v>
      </c>
      <c r="H52" s="49">
        <v>6413</v>
      </c>
      <c r="I52" s="70">
        <v>0.155933260564478</v>
      </c>
      <c r="J52" s="49">
        <v>0</v>
      </c>
      <c r="K52" s="14">
        <v>1</v>
      </c>
      <c r="L52" s="15">
        <v>274</v>
      </c>
      <c r="M52" s="17">
        <v>2598</v>
      </c>
    </row>
    <row r="53" spans="1:13" ht="13.5" customHeight="1">
      <c r="A53" s="14" t="s">
        <v>34</v>
      </c>
      <c r="B53" s="21">
        <v>50</v>
      </c>
      <c r="C53" s="14" t="s">
        <v>85</v>
      </c>
      <c r="D53" s="49">
        <v>528.15</v>
      </c>
      <c r="E53" s="71" t="s">
        <v>22</v>
      </c>
      <c r="F53" s="76" t="s">
        <v>180</v>
      </c>
      <c r="G53" s="49">
        <v>9225</v>
      </c>
      <c r="H53" s="49">
        <v>5600</v>
      </c>
      <c r="I53" s="70">
        <v>1</v>
      </c>
      <c r="J53" s="49">
        <v>3108</v>
      </c>
      <c r="K53" s="14">
        <v>0</v>
      </c>
      <c r="L53" s="15">
        <v>70</v>
      </c>
      <c r="M53" s="17">
        <v>33653</v>
      </c>
    </row>
    <row r="54" spans="1:13" ht="13.5" customHeight="1">
      <c r="A54" s="14" t="s">
        <v>25</v>
      </c>
      <c r="B54" s="21">
        <v>51</v>
      </c>
      <c r="C54" s="14" t="s">
        <v>86</v>
      </c>
      <c r="D54" s="49">
        <v>267.5</v>
      </c>
      <c r="E54" s="49">
        <v>25335</v>
      </c>
      <c r="F54" s="70">
        <v>0.7161895360315891</v>
      </c>
      <c r="G54" s="49">
        <v>1018</v>
      </c>
      <c r="H54" s="49">
        <v>3275</v>
      </c>
      <c r="I54" s="70">
        <v>1</v>
      </c>
      <c r="J54" s="49">
        <v>0</v>
      </c>
      <c r="K54" s="14">
        <v>0</v>
      </c>
      <c r="L54" s="15">
        <v>0</v>
      </c>
      <c r="M54" s="17">
        <v>55000</v>
      </c>
    </row>
    <row r="55" spans="1:13" ht="13.5" customHeight="1">
      <c r="A55" s="14" t="s">
        <v>25</v>
      </c>
      <c r="B55" s="21">
        <v>52</v>
      </c>
      <c r="C55" s="14" t="s">
        <v>87</v>
      </c>
      <c r="D55" s="49">
        <v>220</v>
      </c>
      <c r="E55" s="49">
        <v>17500</v>
      </c>
      <c r="F55" s="70">
        <v>0.9617560534057481</v>
      </c>
      <c r="G55" s="49">
        <v>6000</v>
      </c>
      <c r="H55" s="49">
        <v>4000</v>
      </c>
      <c r="I55" s="70">
        <v>1</v>
      </c>
      <c r="J55" s="49">
        <v>0</v>
      </c>
      <c r="K55" s="14">
        <v>0</v>
      </c>
      <c r="L55" s="15">
        <v>0</v>
      </c>
      <c r="M55" s="17">
        <v>0</v>
      </c>
    </row>
    <row r="56" spans="1:13" ht="13.5" customHeight="1">
      <c r="A56" s="14" t="s">
        <v>78</v>
      </c>
      <c r="B56" s="21">
        <v>53</v>
      </c>
      <c r="C56" s="14" t="s">
        <v>88</v>
      </c>
      <c r="D56" s="49">
        <v>92.88</v>
      </c>
      <c r="E56" s="71" t="s">
        <v>22</v>
      </c>
      <c r="F56" s="72" t="s">
        <v>180</v>
      </c>
      <c r="G56" s="49">
        <v>5120</v>
      </c>
      <c r="H56" s="49">
        <v>3450</v>
      </c>
      <c r="I56" s="70">
        <v>1</v>
      </c>
      <c r="J56" s="49">
        <v>0</v>
      </c>
      <c r="K56" s="14">
        <v>0</v>
      </c>
      <c r="L56" s="15">
        <v>0</v>
      </c>
      <c r="M56" s="17">
        <v>13333</v>
      </c>
    </row>
    <row r="57" spans="1:13" ht="13.5" customHeight="1">
      <c r="A57" s="14" t="s">
        <v>89</v>
      </c>
      <c r="B57" s="21">
        <v>54</v>
      </c>
      <c r="C57" s="14" t="s">
        <v>90</v>
      </c>
      <c r="D57" s="49">
        <v>703.25</v>
      </c>
      <c r="E57" s="49">
        <v>25907</v>
      </c>
      <c r="F57" s="70">
        <v>0.671881608530982</v>
      </c>
      <c r="G57" s="49">
        <v>7999</v>
      </c>
      <c r="H57" s="49">
        <v>6789</v>
      </c>
      <c r="I57" s="70">
        <v>0.19958756812490802</v>
      </c>
      <c r="J57" s="49">
        <v>96</v>
      </c>
      <c r="K57" s="14">
        <v>0</v>
      </c>
      <c r="L57" s="15">
        <v>0</v>
      </c>
      <c r="M57" s="17">
        <v>94924.1</v>
      </c>
    </row>
    <row r="58" spans="1:13" ht="13.5" customHeight="1">
      <c r="A58" s="14" t="s">
        <v>89</v>
      </c>
      <c r="B58" s="21">
        <v>55</v>
      </c>
      <c r="C58" s="14" t="s">
        <v>91</v>
      </c>
      <c r="D58" s="49">
        <v>62.8</v>
      </c>
      <c r="E58" s="49">
        <v>18184</v>
      </c>
      <c r="F58" s="70">
        <v>0.9389053416694091</v>
      </c>
      <c r="G58" s="49">
        <v>7938.75</v>
      </c>
      <c r="H58" s="49">
        <v>4853.72</v>
      </c>
      <c r="I58" s="70">
        <v>1.00005768771169</v>
      </c>
      <c r="J58" s="49">
        <v>1300</v>
      </c>
      <c r="K58" s="14">
        <v>0</v>
      </c>
      <c r="L58" s="15">
        <v>2449</v>
      </c>
      <c r="M58" s="17">
        <v>40989</v>
      </c>
    </row>
    <row r="59" spans="1:13" ht="13.5" customHeight="1">
      <c r="A59" s="14" t="s">
        <v>51</v>
      </c>
      <c r="B59" s="21">
        <v>56</v>
      </c>
      <c r="C59" s="14" t="s">
        <v>92</v>
      </c>
      <c r="D59" s="49">
        <v>381.03</v>
      </c>
      <c r="E59" s="49">
        <v>11806.91</v>
      </c>
      <c r="F59" s="70">
        <v>0.344011775007524</v>
      </c>
      <c r="G59" s="49">
        <v>8097</v>
      </c>
      <c r="H59" s="49">
        <v>5357</v>
      </c>
      <c r="I59" s="70">
        <v>1</v>
      </c>
      <c r="J59" s="49">
        <v>4618</v>
      </c>
      <c r="K59" s="22">
        <v>1</v>
      </c>
      <c r="L59" s="15">
        <v>10880</v>
      </c>
      <c r="M59" s="17">
        <v>11823</v>
      </c>
    </row>
    <row r="60" spans="1:13" ht="13.5" customHeight="1">
      <c r="A60" s="14" t="s">
        <v>93</v>
      </c>
      <c r="B60" s="21">
        <v>57</v>
      </c>
      <c r="C60" s="14" t="s">
        <v>94</v>
      </c>
      <c r="D60" s="49">
        <v>456</v>
      </c>
      <c r="E60" s="49">
        <v>44500</v>
      </c>
      <c r="F60" s="70">
        <v>0.9122237989053311</v>
      </c>
      <c r="G60" s="49">
        <v>13787</v>
      </c>
      <c r="H60" s="49">
        <v>10338</v>
      </c>
      <c r="I60" s="70">
        <v>0.322886438382666</v>
      </c>
      <c r="J60" s="49">
        <v>0</v>
      </c>
      <c r="K60" s="14">
        <v>2</v>
      </c>
      <c r="L60" s="15">
        <v>3521</v>
      </c>
      <c r="M60" s="17">
        <v>30639.05</v>
      </c>
    </row>
    <row r="61" spans="1:13" ht="13.5" customHeight="1">
      <c r="A61" s="14" t="s">
        <v>49</v>
      </c>
      <c r="B61" s="13">
        <v>58</v>
      </c>
      <c r="C61" s="22" t="s">
        <v>95</v>
      </c>
      <c r="D61" s="50">
        <v>29.6</v>
      </c>
      <c r="E61" s="56" t="s">
        <v>22</v>
      </c>
      <c r="F61" s="56">
        <v>0.8994647130000001</v>
      </c>
      <c r="G61" s="50">
        <v>8100</v>
      </c>
      <c r="H61" s="50">
        <v>5980</v>
      </c>
      <c r="I61" s="50">
        <v>1</v>
      </c>
      <c r="J61" s="50">
        <v>0</v>
      </c>
      <c r="K61" s="22">
        <v>0</v>
      </c>
      <c r="L61" s="23">
        <v>0</v>
      </c>
      <c r="M61" s="50">
        <v>89958.2</v>
      </c>
    </row>
    <row r="62" spans="1:18" ht="13.5" customHeight="1">
      <c r="A62" s="22" t="s">
        <v>96</v>
      </c>
      <c r="B62" s="13">
        <v>59</v>
      </c>
      <c r="C62" s="22" t="s">
        <v>97</v>
      </c>
      <c r="D62" s="50">
        <v>831.14</v>
      </c>
      <c r="E62" s="56" t="s">
        <v>22</v>
      </c>
      <c r="F62" s="72" t="s">
        <v>180</v>
      </c>
      <c r="G62" s="50">
        <v>12217</v>
      </c>
      <c r="H62" s="50">
        <v>9393</v>
      </c>
      <c r="I62" s="73">
        <v>0</v>
      </c>
      <c r="J62" s="50">
        <v>0</v>
      </c>
      <c r="K62" s="22">
        <v>0</v>
      </c>
      <c r="L62" s="56" t="s">
        <v>22</v>
      </c>
      <c r="M62" s="50">
        <v>14976</v>
      </c>
      <c r="N62" s="26"/>
      <c r="O62" s="26"/>
      <c r="P62" s="26"/>
      <c r="Q62" s="26"/>
      <c r="R62" s="26"/>
    </row>
    <row r="63" spans="1:13" ht="13.5" customHeight="1">
      <c r="A63" s="14" t="s">
        <v>98</v>
      </c>
      <c r="B63" s="21">
        <v>60</v>
      </c>
      <c r="C63" s="14" t="s">
        <v>99</v>
      </c>
      <c r="D63" s="49">
        <v>811</v>
      </c>
      <c r="E63" s="49">
        <v>27626.81</v>
      </c>
      <c r="F63" s="73">
        <v>0.8932921877537761</v>
      </c>
      <c r="G63" s="49">
        <v>9860</v>
      </c>
      <c r="H63" s="49">
        <v>6637</v>
      </c>
      <c r="I63" s="70">
        <v>1</v>
      </c>
      <c r="J63" s="49">
        <v>0</v>
      </c>
      <c r="K63" s="14">
        <v>1</v>
      </c>
      <c r="L63" s="15">
        <v>22793</v>
      </c>
      <c r="M63" s="17">
        <v>22482.92</v>
      </c>
    </row>
    <row r="64" spans="1:13" s="26" customFormat="1" ht="13.5" customHeight="1">
      <c r="A64" s="22" t="s">
        <v>34</v>
      </c>
      <c r="B64" s="21">
        <v>61</v>
      </c>
      <c r="C64" s="22" t="s">
        <v>100</v>
      </c>
      <c r="D64" s="50">
        <v>459.7</v>
      </c>
      <c r="E64" s="49">
        <v>16000</v>
      </c>
      <c r="F64" s="72" t="s">
        <v>180</v>
      </c>
      <c r="G64" s="50">
        <v>8290</v>
      </c>
      <c r="H64" s="50">
        <v>4097</v>
      </c>
      <c r="I64" s="73">
        <v>0.980717598</v>
      </c>
      <c r="J64" s="50">
        <v>0</v>
      </c>
      <c r="K64" s="22">
        <v>0</v>
      </c>
      <c r="L64" s="23">
        <v>0</v>
      </c>
      <c r="M64" s="50">
        <v>27837</v>
      </c>
    </row>
    <row r="65" spans="1:13" ht="13.5" customHeight="1">
      <c r="A65" s="29"/>
      <c r="B65" s="13"/>
      <c r="C65" s="29"/>
      <c r="D65" s="53"/>
      <c r="E65" s="53"/>
      <c r="F65" s="77"/>
      <c r="G65" s="53"/>
      <c r="H65" s="53"/>
      <c r="I65" s="77"/>
      <c r="J65" s="53"/>
      <c r="K65" s="29"/>
      <c r="L65" s="30"/>
      <c r="M65" s="53"/>
    </row>
    <row r="66" spans="1:13" ht="13.5" customHeight="1">
      <c r="A66" s="14" t="s">
        <v>101</v>
      </c>
      <c r="B66" s="21">
        <v>63</v>
      </c>
      <c r="C66" s="14" t="s">
        <v>102</v>
      </c>
      <c r="D66" s="49">
        <v>734.93</v>
      </c>
      <c r="E66" s="49">
        <v>18233</v>
      </c>
      <c r="F66" s="72" t="s">
        <v>180</v>
      </c>
      <c r="G66" s="49">
        <v>8000</v>
      </c>
      <c r="H66" s="49">
        <v>5000</v>
      </c>
      <c r="I66" s="70">
        <v>1</v>
      </c>
      <c r="J66" s="49">
        <v>0</v>
      </c>
      <c r="K66" s="14">
        <v>0</v>
      </c>
      <c r="L66" s="15">
        <v>0</v>
      </c>
      <c r="M66" s="17">
        <v>27341</v>
      </c>
    </row>
    <row r="67" spans="1:13" ht="13.5" customHeight="1">
      <c r="A67" s="14" t="s">
        <v>54</v>
      </c>
      <c r="B67" s="21">
        <v>64</v>
      </c>
      <c r="C67" s="14" t="s">
        <v>103</v>
      </c>
      <c r="D67" s="49">
        <v>205.15</v>
      </c>
      <c r="E67" s="49">
        <v>20168</v>
      </c>
      <c r="F67" s="70">
        <v>0.9117601680024</v>
      </c>
      <c r="G67" s="49">
        <v>9398</v>
      </c>
      <c r="H67" s="49">
        <v>5940</v>
      </c>
      <c r="I67" s="70">
        <v>0.274074074074074</v>
      </c>
      <c r="J67" s="49">
        <v>1500</v>
      </c>
      <c r="K67" s="14">
        <v>0</v>
      </c>
      <c r="L67" s="15">
        <v>218</v>
      </c>
      <c r="M67" s="17">
        <v>32318</v>
      </c>
    </row>
    <row r="68" spans="1:13" ht="13.5" customHeight="1">
      <c r="A68" s="29"/>
      <c r="B68" s="13"/>
      <c r="C68" s="29"/>
      <c r="D68" s="53"/>
      <c r="E68" s="53"/>
      <c r="F68" s="77"/>
      <c r="G68" s="53"/>
      <c r="H68" s="53"/>
      <c r="I68" s="77"/>
      <c r="J68" s="53"/>
      <c r="K68" s="29"/>
      <c r="L68" s="30"/>
      <c r="M68" s="53"/>
    </row>
    <row r="69" spans="1:13" ht="13.5" customHeight="1">
      <c r="A69" s="14" t="s">
        <v>30</v>
      </c>
      <c r="B69" s="13">
        <v>66</v>
      </c>
      <c r="C69" s="22" t="s">
        <v>104</v>
      </c>
      <c r="D69" s="50">
        <v>263</v>
      </c>
      <c r="E69" s="50">
        <v>1072</v>
      </c>
      <c r="F69" s="72" t="s">
        <v>181</v>
      </c>
      <c r="G69" s="50">
        <v>5400</v>
      </c>
      <c r="H69" s="50">
        <v>3402</v>
      </c>
      <c r="I69" s="50">
        <v>1</v>
      </c>
      <c r="J69" s="50">
        <v>0</v>
      </c>
      <c r="K69" s="22">
        <v>0</v>
      </c>
      <c r="L69" s="23">
        <v>5</v>
      </c>
      <c r="M69" s="50">
        <v>35000</v>
      </c>
    </row>
    <row r="70" spans="1:13" ht="13.5" customHeight="1">
      <c r="A70" s="14" t="s">
        <v>105</v>
      </c>
      <c r="B70" s="21">
        <v>67</v>
      </c>
      <c r="C70" s="14" t="s">
        <v>106</v>
      </c>
      <c r="D70" s="49">
        <v>213.5</v>
      </c>
      <c r="E70" s="71" t="s">
        <v>22</v>
      </c>
      <c r="F70" s="70">
        <v>0.9899997399152121</v>
      </c>
      <c r="G70" s="49">
        <v>16966</v>
      </c>
      <c r="H70" s="49">
        <v>12950</v>
      </c>
      <c r="I70" s="70">
        <v>1</v>
      </c>
      <c r="J70" s="49">
        <v>0</v>
      </c>
      <c r="K70" s="14">
        <v>0</v>
      </c>
      <c r="L70" s="15">
        <v>0</v>
      </c>
      <c r="M70" s="17">
        <v>68653</v>
      </c>
    </row>
    <row r="71" spans="1:13" s="26" customFormat="1" ht="13.5" customHeight="1">
      <c r="A71" s="22" t="s">
        <v>105</v>
      </c>
      <c r="B71" s="21">
        <v>68</v>
      </c>
      <c r="C71" s="22" t="s">
        <v>107</v>
      </c>
      <c r="D71" s="50">
        <v>455.77</v>
      </c>
      <c r="E71" s="75" t="s">
        <v>22</v>
      </c>
      <c r="F71" s="72" t="s">
        <v>180</v>
      </c>
      <c r="G71" s="50">
        <v>6750</v>
      </c>
      <c r="H71" s="50">
        <v>5237</v>
      </c>
      <c r="I71" s="73">
        <v>0.87</v>
      </c>
      <c r="J71" s="50">
        <v>669</v>
      </c>
      <c r="K71" s="22">
        <v>1</v>
      </c>
      <c r="L71" s="23">
        <v>1022</v>
      </c>
      <c r="M71" s="50">
        <v>0</v>
      </c>
    </row>
    <row r="72" spans="1:13" ht="13.5" customHeight="1">
      <c r="A72" s="14" t="s">
        <v>23</v>
      </c>
      <c r="B72" s="21">
        <v>69</v>
      </c>
      <c r="C72" s="14" t="s">
        <v>108</v>
      </c>
      <c r="D72" s="49">
        <v>796.43</v>
      </c>
      <c r="E72" s="49">
        <v>24239</v>
      </c>
      <c r="F72" s="70">
        <v>0.8086526760511961</v>
      </c>
      <c r="G72" s="49">
        <v>12660</v>
      </c>
      <c r="H72" s="49">
        <v>10500</v>
      </c>
      <c r="I72" s="70">
        <v>0</v>
      </c>
      <c r="J72" s="49">
        <v>0</v>
      </c>
      <c r="K72" s="14">
        <v>1</v>
      </c>
      <c r="L72" s="15">
        <v>11</v>
      </c>
      <c r="M72" s="17">
        <v>118645</v>
      </c>
    </row>
    <row r="73" spans="1:13" s="26" customFormat="1" ht="13.5" customHeight="1">
      <c r="A73" s="22" t="s">
        <v>56</v>
      </c>
      <c r="B73" s="21">
        <v>70</v>
      </c>
      <c r="C73" s="22" t="s">
        <v>109</v>
      </c>
      <c r="D73" s="50">
        <v>329.31</v>
      </c>
      <c r="E73" s="75" t="s">
        <v>22</v>
      </c>
      <c r="F73" s="72" t="s">
        <v>180</v>
      </c>
      <c r="G73" s="50">
        <v>6246</v>
      </c>
      <c r="H73" s="50">
        <v>4439</v>
      </c>
      <c r="I73" s="73">
        <v>1</v>
      </c>
      <c r="J73" s="50">
        <v>613.5</v>
      </c>
      <c r="K73" s="22">
        <v>0</v>
      </c>
      <c r="L73" s="23">
        <v>4026</v>
      </c>
      <c r="M73" s="50">
        <v>12434</v>
      </c>
    </row>
    <row r="74" spans="1:13" ht="13.5" customHeight="1">
      <c r="A74" s="14" t="s">
        <v>110</v>
      </c>
      <c r="B74" s="21">
        <v>71</v>
      </c>
      <c r="C74" s="14" t="s">
        <v>111</v>
      </c>
      <c r="D74" s="49">
        <v>514</v>
      </c>
      <c r="E74" s="49">
        <v>17606.3</v>
      </c>
      <c r="F74" s="70">
        <v>0.6453595574677321</v>
      </c>
      <c r="G74" s="49">
        <v>6540</v>
      </c>
      <c r="H74" s="49">
        <v>5956</v>
      </c>
      <c r="I74" s="70">
        <v>0</v>
      </c>
      <c r="J74" s="49">
        <v>0</v>
      </c>
      <c r="K74" s="14">
        <v>1</v>
      </c>
      <c r="L74" s="15">
        <v>2620</v>
      </c>
      <c r="M74" s="17">
        <v>61800</v>
      </c>
    </row>
    <row r="75" spans="1:13" ht="13.5" customHeight="1">
      <c r="A75" s="14" t="s">
        <v>78</v>
      </c>
      <c r="B75" s="21">
        <v>72</v>
      </c>
      <c r="C75" s="14" t="s">
        <v>112</v>
      </c>
      <c r="D75" s="49">
        <v>301</v>
      </c>
      <c r="E75" s="71" t="s">
        <v>22</v>
      </c>
      <c r="F75" s="70">
        <v>0.78214764523986</v>
      </c>
      <c r="G75" s="49">
        <v>9043</v>
      </c>
      <c r="H75" s="49">
        <v>6700</v>
      </c>
      <c r="I75" s="70">
        <v>1</v>
      </c>
      <c r="J75" s="49">
        <v>1460</v>
      </c>
      <c r="K75" s="14">
        <v>1</v>
      </c>
      <c r="L75" s="15">
        <v>0</v>
      </c>
      <c r="M75" s="17">
        <v>109474.08</v>
      </c>
    </row>
    <row r="76" spans="1:13" ht="13.5" customHeight="1">
      <c r="A76" s="14" t="s">
        <v>23</v>
      </c>
      <c r="B76" s="21">
        <v>73</v>
      </c>
      <c r="C76" s="14" t="s">
        <v>113</v>
      </c>
      <c r="D76" s="49">
        <v>121.7</v>
      </c>
      <c r="E76" s="71" t="s">
        <v>22</v>
      </c>
      <c r="F76" s="70">
        <v>0.47997588601148705</v>
      </c>
      <c r="G76" s="49">
        <v>7343</v>
      </c>
      <c r="H76" s="49">
        <v>4661</v>
      </c>
      <c r="I76" s="70">
        <v>0.9225488092683971</v>
      </c>
      <c r="J76" s="49">
        <v>0</v>
      </c>
      <c r="K76" s="14">
        <v>0</v>
      </c>
      <c r="L76" s="15">
        <v>5</v>
      </c>
      <c r="M76" s="17">
        <v>1200</v>
      </c>
    </row>
    <row r="77" spans="1:13" s="26" customFormat="1" ht="13.5" customHeight="1">
      <c r="A77" s="14" t="s">
        <v>23</v>
      </c>
      <c r="B77" s="21">
        <v>74</v>
      </c>
      <c r="C77" s="22" t="s">
        <v>114</v>
      </c>
      <c r="D77" s="50">
        <v>1372.1</v>
      </c>
      <c r="E77" s="50">
        <v>22000</v>
      </c>
      <c r="F77" s="73">
        <v>0.9214659690000001</v>
      </c>
      <c r="G77" s="50">
        <v>9720</v>
      </c>
      <c r="H77" s="50">
        <v>5600</v>
      </c>
      <c r="I77" s="73">
        <v>1</v>
      </c>
      <c r="J77" s="50">
        <v>0</v>
      </c>
      <c r="K77" s="22">
        <v>1</v>
      </c>
      <c r="L77" s="23">
        <v>490</v>
      </c>
      <c r="M77" s="50">
        <v>50000</v>
      </c>
    </row>
    <row r="78" spans="1:13" ht="13.5" customHeight="1">
      <c r="A78" s="14" t="s">
        <v>115</v>
      </c>
      <c r="B78" s="21">
        <v>75</v>
      </c>
      <c r="C78" s="14" t="s">
        <v>116</v>
      </c>
      <c r="D78" s="49">
        <v>1585.95</v>
      </c>
      <c r="E78" s="49">
        <v>65212.19</v>
      </c>
      <c r="F78" s="70">
        <v>0.9022260293622951</v>
      </c>
      <c r="G78" s="49">
        <v>21061</v>
      </c>
      <c r="H78" s="49">
        <v>19548</v>
      </c>
      <c r="I78" s="70">
        <v>0.6717311233885821</v>
      </c>
      <c r="J78" s="49">
        <v>0</v>
      </c>
      <c r="K78" s="14">
        <v>1</v>
      </c>
      <c r="L78" s="15">
        <v>213</v>
      </c>
      <c r="M78" s="17">
        <v>69782.96</v>
      </c>
    </row>
    <row r="79" spans="1:13" ht="13.5" customHeight="1">
      <c r="A79" s="14" t="s">
        <v>59</v>
      </c>
      <c r="B79" s="21">
        <v>76</v>
      </c>
      <c r="C79" s="14" t="s">
        <v>117</v>
      </c>
      <c r="D79" s="49">
        <v>650</v>
      </c>
      <c r="E79" s="49">
        <v>50600</v>
      </c>
      <c r="F79" s="70">
        <v>0.85</v>
      </c>
      <c r="G79" s="49">
        <v>21266.9</v>
      </c>
      <c r="H79" s="49">
        <v>14716.9</v>
      </c>
      <c r="I79" s="70">
        <v>0.91</v>
      </c>
      <c r="J79" s="49">
        <v>0</v>
      </c>
      <c r="K79" s="14">
        <v>1</v>
      </c>
      <c r="L79" s="15">
        <v>11441</v>
      </c>
      <c r="M79" s="17">
        <v>39040.69</v>
      </c>
    </row>
    <row r="80" spans="1:13" ht="13.5" customHeight="1">
      <c r="A80" s="14" t="s">
        <v>115</v>
      </c>
      <c r="B80" s="21">
        <v>77</v>
      </c>
      <c r="C80" s="14" t="s">
        <v>118</v>
      </c>
      <c r="D80" s="49">
        <v>1054.31</v>
      </c>
      <c r="E80" s="49">
        <v>25154</v>
      </c>
      <c r="F80" s="73">
        <v>0.6738812947464751</v>
      </c>
      <c r="G80" s="49">
        <v>15370</v>
      </c>
      <c r="H80" s="49">
        <v>8000</v>
      </c>
      <c r="I80" s="70">
        <v>1</v>
      </c>
      <c r="J80" s="49">
        <v>1440</v>
      </c>
      <c r="K80" s="14">
        <v>0</v>
      </c>
      <c r="L80" s="15">
        <v>96</v>
      </c>
      <c r="M80" s="17">
        <v>14179</v>
      </c>
    </row>
    <row r="81" spans="1:13" ht="13.5" customHeight="1">
      <c r="A81" s="14" t="s">
        <v>115</v>
      </c>
      <c r="B81" s="21">
        <v>78</v>
      </c>
      <c r="C81" s="14" t="s">
        <v>119</v>
      </c>
      <c r="D81" s="49">
        <v>1597.43</v>
      </c>
      <c r="E81" s="49">
        <v>25835.4</v>
      </c>
      <c r="F81" s="70">
        <v>0.97</v>
      </c>
      <c r="G81" s="49">
        <v>7866</v>
      </c>
      <c r="H81" s="49">
        <v>4200</v>
      </c>
      <c r="I81" s="70">
        <v>1</v>
      </c>
      <c r="J81" s="49">
        <v>0</v>
      </c>
      <c r="K81" s="14">
        <v>0</v>
      </c>
      <c r="L81" s="15">
        <v>536</v>
      </c>
      <c r="M81" s="17">
        <v>404212</v>
      </c>
    </row>
    <row r="82" spans="1:13" ht="13.5" customHeight="1">
      <c r="A82" s="14" t="s">
        <v>120</v>
      </c>
      <c r="B82" s="21">
        <v>79</v>
      </c>
      <c r="C82" s="14" t="s">
        <v>121</v>
      </c>
      <c r="D82" s="49">
        <v>406.33</v>
      </c>
      <c r="E82" s="49">
        <v>12009.31</v>
      </c>
      <c r="F82" s="72" t="s">
        <v>180</v>
      </c>
      <c r="G82" s="49"/>
      <c r="H82" s="71" t="s">
        <v>22</v>
      </c>
      <c r="I82" s="72">
        <v>0.22</v>
      </c>
      <c r="J82" s="49">
        <v>0</v>
      </c>
      <c r="K82" s="14">
        <v>1</v>
      </c>
      <c r="L82" s="15">
        <v>0</v>
      </c>
      <c r="M82" s="17">
        <v>107627</v>
      </c>
    </row>
    <row r="83" spans="1:13" ht="13.5" customHeight="1">
      <c r="A83" s="14" t="s">
        <v>98</v>
      </c>
      <c r="B83" s="21">
        <v>80</v>
      </c>
      <c r="C83" s="14" t="s">
        <v>122</v>
      </c>
      <c r="D83" s="49">
        <v>907.52</v>
      </c>
      <c r="E83" s="71" t="s">
        <v>22</v>
      </c>
      <c r="F83" s="73">
        <v>0.542203814417615</v>
      </c>
      <c r="G83" s="49">
        <v>9400</v>
      </c>
      <c r="H83" s="49">
        <v>6350</v>
      </c>
      <c r="I83" s="70">
        <v>0.78740157480315</v>
      </c>
      <c r="J83" s="49">
        <v>0</v>
      </c>
      <c r="K83" s="14">
        <v>0</v>
      </c>
      <c r="L83" s="15">
        <v>95</v>
      </c>
      <c r="M83" s="17">
        <v>22191</v>
      </c>
    </row>
    <row r="84" spans="1:13" ht="13.5" customHeight="1">
      <c r="A84" s="14" t="s">
        <v>27</v>
      </c>
      <c r="B84" s="21">
        <v>81</v>
      </c>
      <c r="C84" s="14" t="s">
        <v>123</v>
      </c>
      <c r="D84" s="49">
        <v>193.2</v>
      </c>
      <c r="E84" s="71" t="s">
        <v>182</v>
      </c>
      <c r="F84" s="70">
        <v>0.94</v>
      </c>
      <c r="G84" s="49">
        <v>7900</v>
      </c>
      <c r="H84" s="49">
        <v>4129</v>
      </c>
      <c r="I84" s="70">
        <v>0.66</v>
      </c>
      <c r="J84" s="49">
        <v>0</v>
      </c>
      <c r="K84" s="14">
        <v>0</v>
      </c>
      <c r="L84" s="15">
        <v>0</v>
      </c>
      <c r="M84" s="17">
        <v>40000</v>
      </c>
    </row>
    <row r="85" spans="1:13" ht="13.5" customHeight="1">
      <c r="A85" s="14" t="s">
        <v>27</v>
      </c>
      <c r="B85" s="13">
        <v>82</v>
      </c>
      <c r="C85" s="22" t="s">
        <v>124</v>
      </c>
      <c r="D85" s="50">
        <v>0</v>
      </c>
      <c r="E85" s="50">
        <v>0</v>
      </c>
      <c r="F85" s="73">
        <v>0.179314002</v>
      </c>
      <c r="G85" s="50">
        <v>2388</v>
      </c>
      <c r="H85" s="50">
        <v>1621</v>
      </c>
      <c r="I85" s="50">
        <v>0</v>
      </c>
      <c r="J85" s="50">
        <v>0</v>
      </c>
      <c r="K85" s="22">
        <v>0</v>
      </c>
      <c r="L85" s="23">
        <v>2975</v>
      </c>
      <c r="M85" s="50">
        <v>11958.99</v>
      </c>
    </row>
    <row r="86" spans="1:13" ht="13.5" customHeight="1">
      <c r="A86" s="14" t="s">
        <v>18</v>
      </c>
      <c r="B86" s="21">
        <v>83</v>
      </c>
      <c r="C86" s="14" t="s">
        <v>125</v>
      </c>
      <c r="D86" s="49">
        <v>983.37</v>
      </c>
      <c r="E86" s="49">
        <v>20602</v>
      </c>
      <c r="F86" s="70">
        <v>0.7550050777020461</v>
      </c>
      <c r="G86" s="49">
        <v>4570</v>
      </c>
      <c r="H86" s="49">
        <v>3905.5</v>
      </c>
      <c r="I86" s="70">
        <v>0.18333119959032101</v>
      </c>
      <c r="J86" s="49">
        <v>14210</v>
      </c>
      <c r="K86" s="14">
        <v>1</v>
      </c>
      <c r="L86" s="15">
        <v>6950</v>
      </c>
      <c r="M86" s="17">
        <v>51523.54</v>
      </c>
    </row>
    <row r="87" spans="1:13" ht="13.5" customHeight="1">
      <c r="A87" s="14" t="s">
        <v>18</v>
      </c>
      <c r="B87" s="21">
        <v>84</v>
      </c>
      <c r="C87" s="14" t="s">
        <v>126</v>
      </c>
      <c r="D87" s="49">
        <v>40.6</v>
      </c>
      <c r="E87" s="49">
        <v>19674</v>
      </c>
      <c r="F87" s="70">
        <v>0.37216028362177506</v>
      </c>
      <c r="G87" s="49">
        <v>4986</v>
      </c>
      <c r="H87" s="49">
        <v>3808</v>
      </c>
      <c r="I87" s="70">
        <v>0</v>
      </c>
      <c r="J87" s="49">
        <v>1349.9</v>
      </c>
      <c r="K87" s="14">
        <v>0</v>
      </c>
      <c r="L87" s="15">
        <v>26</v>
      </c>
      <c r="M87" s="17">
        <v>25650</v>
      </c>
    </row>
    <row r="88" spans="1:13" ht="13.5" customHeight="1">
      <c r="A88" s="14" t="s">
        <v>78</v>
      </c>
      <c r="B88" s="13">
        <v>85</v>
      </c>
      <c r="C88" s="22" t="s">
        <v>127</v>
      </c>
      <c r="D88" s="50">
        <v>328.4</v>
      </c>
      <c r="E88" s="71" t="s">
        <v>22</v>
      </c>
      <c r="F88" s="71" t="s">
        <v>22</v>
      </c>
      <c r="G88" s="50">
        <v>5300</v>
      </c>
      <c r="H88" s="50">
        <v>4489</v>
      </c>
      <c r="I88" s="50">
        <v>1</v>
      </c>
      <c r="J88" s="50">
        <v>0</v>
      </c>
      <c r="K88" s="22">
        <v>0</v>
      </c>
      <c r="L88" s="23">
        <v>0</v>
      </c>
      <c r="M88" s="50">
        <v>12500</v>
      </c>
    </row>
    <row r="89" spans="1:13" ht="13.5" customHeight="1">
      <c r="A89" s="14" t="s">
        <v>120</v>
      </c>
      <c r="B89" s="21">
        <v>86</v>
      </c>
      <c r="C89" s="14" t="s">
        <v>128</v>
      </c>
      <c r="D89" s="49">
        <v>257</v>
      </c>
      <c r="E89" s="71" t="s">
        <v>22</v>
      </c>
      <c r="F89" s="70">
        <v>0.6025836596110821</v>
      </c>
      <c r="G89" s="49">
        <v>9750</v>
      </c>
      <c r="H89" s="49">
        <v>5375.93</v>
      </c>
      <c r="I89" s="70">
        <v>1</v>
      </c>
      <c r="J89" s="49">
        <v>0</v>
      </c>
      <c r="K89" s="14">
        <v>0</v>
      </c>
      <c r="L89" s="15">
        <v>0</v>
      </c>
      <c r="M89" s="17">
        <v>32300</v>
      </c>
    </row>
    <row r="90" spans="1:13" ht="13.5" customHeight="1">
      <c r="A90" s="14" t="s">
        <v>42</v>
      </c>
      <c r="B90" s="21">
        <v>87</v>
      </c>
      <c r="C90" s="14" t="s">
        <v>129</v>
      </c>
      <c r="D90" s="49">
        <v>105.1</v>
      </c>
      <c r="E90" s="71" t="s">
        <v>22</v>
      </c>
      <c r="F90" s="70">
        <v>0.5177232091889661</v>
      </c>
      <c r="G90" s="49">
        <v>6000</v>
      </c>
      <c r="H90" s="49">
        <v>4370</v>
      </c>
      <c r="I90" s="70">
        <v>0.9965675057208241</v>
      </c>
      <c r="J90" s="49">
        <v>0</v>
      </c>
      <c r="K90" s="14">
        <v>1</v>
      </c>
      <c r="L90" s="15">
        <v>0</v>
      </c>
      <c r="M90" s="17">
        <v>392.34</v>
      </c>
    </row>
    <row r="91" spans="1:13" ht="13.5" customHeight="1">
      <c r="A91" s="14" t="s">
        <v>89</v>
      </c>
      <c r="B91" s="13">
        <v>88</v>
      </c>
      <c r="C91" s="14" t="s">
        <v>130</v>
      </c>
      <c r="D91" s="49">
        <v>274.12</v>
      </c>
      <c r="E91" s="71" t="s">
        <v>22</v>
      </c>
      <c r="F91" s="71" t="s">
        <v>22</v>
      </c>
      <c r="G91" s="49">
        <v>10921</v>
      </c>
      <c r="H91" s="49">
        <v>9101</v>
      </c>
      <c r="I91" s="70">
        <v>1</v>
      </c>
      <c r="J91" s="49">
        <v>342</v>
      </c>
      <c r="K91" s="14">
        <v>1</v>
      </c>
      <c r="L91" s="15">
        <v>2132</v>
      </c>
      <c r="M91" s="17">
        <v>0</v>
      </c>
    </row>
    <row r="92" spans="1:13" ht="13.5" customHeight="1">
      <c r="A92" s="14" t="s">
        <v>110</v>
      </c>
      <c r="B92" s="21">
        <v>89</v>
      </c>
      <c r="C92" s="14" t="s">
        <v>131</v>
      </c>
      <c r="D92" s="49">
        <v>888</v>
      </c>
      <c r="E92" s="71" t="s">
        <v>22</v>
      </c>
      <c r="F92" s="72" t="s">
        <v>180</v>
      </c>
      <c r="G92" s="49">
        <v>4588.5</v>
      </c>
      <c r="H92" s="49">
        <v>3626</v>
      </c>
      <c r="I92" s="70">
        <v>0</v>
      </c>
      <c r="J92" s="49">
        <v>0</v>
      </c>
      <c r="K92" s="14">
        <v>0</v>
      </c>
      <c r="L92" s="15">
        <v>17183</v>
      </c>
      <c r="M92" s="17">
        <v>68284</v>
      </c>
    </row>
    <row r="93" spans="1:13" ht="13.5" customHeight="1">
      <c r="A93" s="14" t="s">
        <v>56</v>
      </c>
      <c r="B93" s="21">
        <v>90</v>
      </c>
      <c r="C93" s="14" t="s">
        <v>132</v>
      </c>
      <c r="D93" s="49">
        <v>326.35</v>
      </c>
      <c r="E93" s="49">
        <v>13566.35</v>
      </c>
      <c r="F93" s="73">
        <v>0.912300215375835</v>
      </c>
      <c r="G93" s="49">
        <v>1837</v>
      </c>
      <c r="H93" s="49">
        <v>1580</v>
      </c>
      <c r="I93" s="70">
        <v>0.9151898734177211</v>
      </c>
      <c r="J93" s="49">
        <v>0</v>
      </c>
      <c r="K93" s="14">
        <v>0</v>
      </c>
      <c r="L93" s="15">
        <v>120</v>
      </c>
      <c r="M93" s="17">
        <v>19241.44</v>
      </c>
    </row>
    <row r="94" spans="1:13" ht="13.5" customHeight="1">
      <c r="A94" s="14" t="s">
        <v>115</v>
      </c>
      <c r="B94" s="21">
        <v>91</v>
      </c>
      <c r="C94" s="14" t="s">
        <v>133</v>
      </c>
      <c r="D94" s="49">
        <v>605</v>
      </c>
      <c r="E94" s="71" t="s">
        <v>22</v>
      </c>
      <c r="F94" s="72" t="s">
        <v>180</v>
      </c>
      <c r="G94" s="49">
        <v>7700</v>
      </c>
      <c r="H94" s="49">
        <v>6500</v>
      </c>
      <c r="I94" s="70">
        <v>0</v>
      </c>
      <c r="J94" s="49">
        <v>0</v>
      </c>
      <c r="K94" s="14">
        <v>0</v>
      </c>
      <c r="L94" s="15">
        <v>0</v>
      </c>
      <c r="M94" s="17">
        <v>89050</v>
      </c>
    </row>
    <row r="95" spans="1:13" ht="13.5" customHeight="1">
      <c r="A95" s="14" t="s">
        <v>115</v>
      </c>
      <c r="B95" s="21">
        <v>92</v>
      </c>
      <c r="C95" s="14" t="s">
        <v>134</v>
      </c>
      <c r="D95" s="49">
        <v>390</v>
      </c>
      <c r="E95" s="71" t="s">
        <v>22</v>
      </c>
      <c r="F95" s="72" t="s">
        <v>180</v>
      </c>
      <c r="G95" s="49">
        <v>9972</v>
      </c>
      <c r="H95" s="49">
        <v>6712</v>
      </c>
      <c r="I95" s="70">
        <v>0.6028009535160911</v>
      </c>
      <c r="J95" s="49">
        <v>0</v>
      </c>
      <c r="K95" s="14">
        <v>0</v>
      </c>
      <c r="L95" s="15">
        <v>1350</v>
      </c>
      <c r="M95" s="17">
        <v>60400</v>
      </c>
    </row>
    <row r="96" spans="1:13" ht="13.5" customHeight="1">
      <c r="A96" s="14" t="s">
        <v>115</v>
      </c>
      <c r="B96" s="21">
        <v>93</v>
      </c>
      <c r="C96" s="14" t="s">
        <v>135</v>
      </c>
      <c r="D96" s="49">
        <v>485.44</v>
      </c>
      <c r="E96" s="49">
        <v>21684.5</v>
      </c>
      <c r="F96" s="70">
        <v>0.66</v>
      </c>
      <c r="G96" s="49">
        <v>6460.5</v>
      </c>
      <c r="H96" s="49">
        <v>4256.5</v>
      </c>
      <c r="I96" s="70">
        <v>1</v>
      </c>
      <c r="J96" s="49">
        <v>2730</v>
      </c>
      <c r="K96" s="14">
        <v>0</v>
      </c>
      <c r="L96" s="15">
        <v>0</v>
      </c>
      <c r="M96" s="17">
        <v>19991</v>
      </c>
    </row>
    <row r="97" spans="1:13" ht="13.5" customHeight="1">
      <c r="A97" s="14" t="s">
        <v>115</v>
      </c>
      <c r="B97" s="13">
        <v>94</v>
      </c>
      <c r="C97" s="22" t="s">
        <v>136</v>
      </c>
      <c r="D97" s="50">
        <v>642.87</v>
      </c>
      <c r="E97" s="71" t="s">
        <v>22</v>
      </c>
      <c r="F97" s="72" t="s">
        <v>22</v>
      </c>
      <c r="G97" s="50">
        <v>6694</v>
      </c>
      <c r="H97" s="50">
        <v>5100</v>
      </c>
      <c r="I97" s="70">
        <v>0</v>
      </c>
      <c r="J97" s="50">
        <v>0</v>
      </c>
      <c r="K97" s="22">
        <v>0</v>
      </c>
      <c r="L97" s="23">
        <v>0</v>
      </c>
      <c r="M97" s="50">
        <v>0</v>
      </c>
    </row>
    <row r="98" spans="1:18" s="57" customFormat="1" ht="13.5" customHeight="1">
      <c r="A98" s="14" t="s">
        <v>115</v>
      </c>
      <c r="B98" s="21">
        <v>95</v>
      </c>
      <c r="C98" s="22" t="s">
        <v>137</v>
      </c>
      <c r="D98" s="49">
        <v>583</v>
      </c>
      <c r="E98" s="71" t="s">
        <v>22</v>
      </c>
      <c r="F98" s="72" t="s">
        <v>180</v>
      </c>
      <c r="G98" s="49">
        <v>6658</v>
      </c>
      <c r="H98" s="49">
        <v>5050</v>
      </c>
      <c r="I98" s="76" t="s">
        <v>180</v>
      </c>
      <c r="J98" s="49">
        <v>0</v>
      </c>
      <c r="K98" s="14">
        <v>0</v>
      </c>
      <c r="L98" s="15">
        <v>174</v>
      </c>
      <c r="M98" s="17">
        <v>7035</v>
      </c>
      <c r="N98" s="1"/>
      <c r="O98" s="1"/>
      <c r="P98" s="1"/>
      <c r="Q98" s="1"/>
      <c r="R98" s="1"/>
    </row>
    <row r="99" spans="1:18" s="57" customFormat="1" ht="13.5" customHeight="1">
      <c r="A99" s="14" t="s">
        <v>138</v>
      </c>
      <c r="B99" s="21">
        <v>971</v>
      </c>
      <c r="C99" s="22" t="s">
        <v>138</v>
      </c>
      <c r="D99" s="49">
        <v>87.45</v>
      </c>
      <c r="E99" s="71" t="s">
        <v>22</v>
      </c>
      <c r="F99" s="72">
        <v>0.49</v>
      </c>
      <c r="G99" s="49">
        <v>2419</v>
      </c>
      <c r="H99" s="49">
        <v>1137</v>
      </c>
      <c r="I99" s="76">
        <v>1</v>
      </c>
      <c r="J99" s="49">
        <v>0</v>
      </c>
      <c r="K99" s="14">
        <v>1</v>
      </c>
      <c r="L99" s="15">
        <v>686</v>
      </c>
      <c r="M99" s="17">
        <v>0</v>
      </c>
      <c r="N99" s="1"/>
      <c r="O99" s="1"/>
      <c r="P99" s="1"/>
      <c r="Q99" s="1"/>
      <c r="R99" s="1"/>
    </row>
    <row r="100" spans="1:13" ht="13.5" customHeight="1">
      <c r="A100" s="14" t="s">
        <v>139</v>
      </c>
      <c r="B100" s="21">
        <v>972</v>
      </c>
      <c r="C100" s="14" t="s">
        <v>139</v>
      </c>
      <c r="D100" s="49">
        <v>35</v>
      </c>
      <c r="E100" s="49">
        <v>6889.55</v>
      </c>
      <c r="F100" s="70">
        <v>0.63</v>
      </c>
      <c r="G100" s="49">
        <v>4903</v>
      </c>
      <c r="H100" s="49">
        <v>3405</v>
      </c>
      <c r="I100" s="70">
        <v>1</v>
      </c>
      <c r="J100" s="49">
        <v>405</v>
      </c>
      <c r="K100" s="14">
        <v>0</v>
      </c>
      <c r="L100" s="15">
        <v>5633</v>
      </c>
      <c r="M100" s="17">
        <v>0</v>
      </c>
    </row>
    <row r="101" spans="1:13" ht="13.5" customHeight="1">
      <c r="A101" s="29"/>
      <c r="B101" s="13"/>
      <c r="C101" s="29" t="s">
        <v>140</v>
      </c>
      <c r="D101" s="53"/>
      <c r="E101" s="53"/>
      <c r="F101" s="77"/>
      <c r="G101" s="53"/>
      <c r="H101" s="53"/>
      <c r="I101" s="53"/>
      <c r="J101" s="53"/>
      <c r="K101" s="29"/>
      <c r="L101" s="30"/>
      <c r="M101" s="53"/>
    </row>
    <row r="102" spans="1:13" ht="13.5" customHeight="1">
      <c r="A102" s="29"/>
      <c r="B102" s="13"/>
      <c r="C102" s="29" t="s">
        <v>141</v>
      </c>
      <c r="D102" s="53"/>
      <c r="E102" s="53"/>
      <c r="F102" s="77"/>
      <c r="G102" s="53"/>
      <c r="H102" s="53"/>
      <c r="I102" s="53"/>
      <c r="J102" s="53"/>
      <c r="K102" s="29"/>
      <c r="L102" s="30"/>
      <c r="M102" s="53"/>
    </row>
    <row r="103" spans="1:13" ht="13.5" customHeight="1">
      <c r="A103" s="29"/>
      <c r="B103" s="13"/>
      <c r="C103" s="29" t="s">
        <v>142</v>
      </c>
      <c r="D103" s="53"/>
      <c r="E103" s="53"/>
      <c r="F103" s="77"/>
      <c r="G103" s="53"/>
      <c r="H103" s="53"/>
      <c r="I103" s="53"/>
      <c r="J103" s="53"/>
      <c r="K103" s="29"/>
      <c r="L103" s="30"/>
      <c r="M103" s="53"/>
    </row>
    <row r="104" spans="1:13" ht="13.5" customHeight="1">
      <c r="A104" s="29"/>
      <c r="B104" s="13"/>
      <c r="C104" s="29" t="s">
        <v>143</v>
      </c>
      <c r="D104" s="53"/>
      <c r="E104" s="53"/>
      <c r="F104" s="77"/>
      <c r="G104" s="53"/>
      <c r="H104" s="53"/>
      <c r="I104" s="53"/>
      <c r="J104" s="53"/>
      <c r="K104" s="29"/>
      <c r="L104" s="30"/>
      <c r="M104" s="53"/>
    </row>
    <row r="105" spans="1:13" ht="13.5" customHeight="1">
      <c r="A105" s="29"/>
      <c r="B105" s="13"/>
      <c r="C105" s="29" t="s">
        <v>144</v>
      </c>
      <c r="D105" s="53"/>
      <c r="E105" s="53"/>
      <c r="F105" s="77"/>
      <c r="G105" s="53"/>
      <c r="H105" s="53"/>
      <c r="I105" s="53"/>
      <c r="J105" s="53"/>
      <c r="K105" s="29"/>
      <c r="L105" s="30"/>
      <c r="M105" s="53"/>
    </row>
    <row r="106" spans="1:13" s="35" customFormat="1" ht="15">
      <c r="A106" s="37"/>
      <c r="B106" s="36"/>
      <c r="C106" s="58" t="s">
        <v>145</v>
      </c>
      <c r="D106" s="60">
        <f>SUM(D3:D105)</f>
        <v>44350.46000000001</v>
      </c>
      <c r="E106" s="60">
        <f>SUM(E3:E105)</f>
        <v>1115395.2700000003</v>
      </c>
      <c r="F106" s="78" t="s">
        <v>180</v>
      </c>
      <c r="G106" s="60">
        <f>SUM(G3:G105)</f>
        <v>752883.88</v>
      </c>
      <c r="H106" s="60">
        <v>528200.72</v>
      </c>
      <c r="I106" s="78" t="s">
        <v>180</v>
      </c>
      <c r="J106" s="60">
        <f>SUM(J3:J105)</f>
        <v>160910.5</v>
      </c>
      <c r="K106" s="37">
        <f>SUM(K3:K105)</f>
        <v>40</v>
      </c>
      <c r="L106" s="59">
        <f>SUM(L3:L105)</f>
        <v>230822</v>
      </c>
      <c r="M106" s="41">
        <f>SUM(M3:M105)</f>
        <v>4112436.4899999998</v>
      </c>
    </row>
    <row r="107" spans="1:13" ht="15">
      <c r="A107" s="14"/>
      <c r="B107" s="63"/>
      <c r="C107" s="64" t="s">
        <v>146</v>
      </c>
      <c r="D107" s="49">
        <f>AVERAGE(D3:D105)</f>
        <v>466.8469473684212</v>
      </c>
      <c r="E107" s="49">
        <f>AVERAGE(E3:E105)</f>
        <v>19568.338070175447</v>
      </c>
      <c r="F107" s="78" t="s">
        <v>180</v>
      </c>
      <c r="G107" s="49">
        <f>AVERAGE(G3:G105)</f>
        <v>7925.093473684211</v>
      </c>
      <c r="H107" s="49">
        <f>AVERAGE(H3:H105)</f>
        <v>5508.208085106383</v>
      </c>
      <c r="I107" s="78" t="s">
        <v>180</v>
      </c>
      <c r="J107" s="49">
        <f>AVERAGE(J3:J105)</f>
        <v>1676.1510416666667</v>
      </c>
      <c r="K107" s="14">
        <f>AVERAGE(K3:K105)</f>
        <v>0.4166666666666667</v>
      </c>
      <c r="L107" s="15">
        <f>AVERAGE(L3:L105)</f>
        <v>2455.553191489362</v>
      </c>
      <c r="M107" s="17">
        <f>AVERAGE(M3:M105)</f>
        <v>42837.88010416667</v>
      </c>
    </row>
    <row r="108" spans="1:13" ht="15">
      <c r="A108" s="14"/>
      <c r="B108" s="63"/>
      <c r="C108" s="64" t="s">
        <v>147</v>
      </c>
      <c r="D108" s="49">
        <f>MIN(D3:D105)</f>
        <v>0</v>
      </c>
      <c r="E108" s="49">
        <f>MIN(E3:E105)</f>
        <v>0</v>
      </c>
      <c r="F108" s="78" t="s">
        <v>180</v>
      </c>
      <c r="G108" s="49">
        <f>MIN(G3:G105)</f>
        <v>0</v>
      </c>
      <c r="H108" s="49">
        <f>MIN(H3:H105)</f>
        <v>1137</v>
      </c>
      <c r="I108" s="78" t="s">
        <v>180</v>
      </c>
      <c r="J108" s="49">
        <f>MIN(J3:J105)</f>
        <v>0</v>
      </c>
      <c r="K108" s="14">
        <f>MIN(K3:K105)</f>
        <v>0</v>
      </c>
      <c r="L108" s="15">
        <f>MIN(L3:L105)</f>
        <v>0</v>
      </c>
      <c r="M108" s="17">
        <f>MIN(M3:M105)</f>
        <v>0</v>
      </c>
    </row>
    <row r="109" spans="1:13" ht="15">
      <c r="A109" s="14"/>
      <c r="B109" s="63"/>
      <c r="C109" s="64" t="s">
        <v>148</v>
      </c>
      <c r="D109" s="49">
        <f>MAX(D3:D105)</f>
        <v>1698</v>
      </c>
      <c r="E109" s="49">
        <f>MAX(E3:E105)</f>
        <v>65212.19</v>
      </c>
      <c r="F109" s="78" t="s">
        <v>180</v>
      </c>
      <c r="G109" s="49">
        <f>MAX(G3:G105)</f>
        <v>25900</v>
      </c>
      <c r="H109" s="49">
        <f>MAX(H3:H105)</f>
        <v>19548</v>
      </c>
      <c r="I109" s="78" t="s">
        <v>180</v>
      </c>
      <c r="J109" s="49">
        <f>MAX(J3:J105)</f>
        <v>69630</v>
      </c>
      <c r="K109" s="14">
        <f>MAX(K3:K105)</f>
        <v>3</v>
      </c>
      <c r="L109" s="15">
        <f>MAX(L3:L105)</f>
        <v>28146</v>
      </c>
      <c r="M109" s="17">
        <f>MAX(M3:M105)</f>
        <v>404212</v>
      </c>
    </row>
  </sheetData>
  <sheetProtection selectLockedCells="1" selectUnlockedCells="1"/>
  <mergeCells count="4">
    <mergeCell ref="A1:A2"/>
    <mergeCell ref="B1:C2"/>
    <mergeCell ref="D1:E1"/>
    <mergeCell ref="F1:M1"/>
  </mergeCells>
  <printOptions horizontalCentered="1"/>
  <pageMargins left="0.39375" right="0.39375" top="0.6034722222222222" bottom="0.39375" header="0.39375" footer="0.5118055555555555"/>
  <pageSetup horizontalDpi="300" verticalDpi="300" orientation="landscape" paperSize="9" scale="96"/>
  <headerFooter alignWithMargins="0">
    <oddHeader xml:space="preserve">&amp;L&amp;8Rapport annuel 2012 - Archives départementales&amp;R&amp;"Arial,Italique"&amp;8Service interministériel des Archives de France - &amp;D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9"/>
  <sheetViews>
    <sheetView workbookViewId="0" topLeftCell="A1">
      <selection activeCell="E24" sqref="E24"/>
    </sheetView>
  </sheetViews>
  <sheetFormatPr defaultColWidth="12.57421875" defaultRowHeight="12.75"/>
  <cols>
    <col min="1" max="1" width="19.28125" style="79" customWidth="1"/>
    <col min="2" max="2" width="6.57421875" style="79" customWidth="1"/>
    <col min="3" max="3" width="20.7109375" style="79" customWidth="1"/>
    <col min="4" max="5" width="11.00390625" style="79" customWidth="1"/>
    <col min="6" max="6" width="9.421875" style="80" customWidth="1"/>
    <col min="7" max="7" width="12.7109375" style="79" customWidth="1"/>
    <col min="8" max="16384" width="11.57421875" style="79" customWidth="1"/>
  </cols>
  <sheetData>
    <row r="1" spans="1:7" s="84" customFormat="1" ht="12.75" customHeight="1">
      <c r="A1" s="81" t="s">
        <v>0</v>
      </c>
      <c r="B1" s="82" t="s">
        <v>1</v>
      </c>
      <c r="C1" s="82"/>
      <c r="D1" s="83" t="s">
        <v>183</v>
      </c>
      <c r="E1" s="83"/>
      <c r="F1" s="83"/>
      <c r="G1" s="83"/>
    </row>
    <row r="2" spans="1:7" ht="45.75">
      <c r="A2" s="81"/>
      <c r="B2" s="82"/>
      <c r="C2" s="82"/>
      <c r="D2" s="85" t="s">
        <v>184</v>
      </c>
      <c r="E2" s="85" t="s">
        <v>185</v>
      </c>
      <c r="F2" s="86" t="s">
        <v>186</v>
      </c>
      <c r="G2" s="85" t="s">
        <v>187</v>
      </c>
    </row>
    <row r="3" spans="1:7" ht="13.5" customHeight="1">
      <c r="A3" s="87" t="s">
        <v>23</v>
      </c>
      <c r="B3" s="88">
        <v>1</v>
      </c>
      <c r="C3" s="87" t="s">
        <v>13</v>
      </c>
      <c r="D3" s="89">
        <v>40411.61</v>
      </c>
      <c r="E3" s="89">
        <v>27962.25</v>
      </c>
      <c r="F3" s="90">
        <v>0.691936055009934</v>
      </c>
      <c r="G3" s="89">
        <v>12449.36</v>
      </c>
    </row>
    <row r="4" spans="1:7" ht="13.5" customHeight="1">
      <c r="A4" s="87" t="s">
        <v>14</v>
      </c>
      <c r="B4" s="88">
        <v>2</v>
      </c>
      <c r="C4" s="87" t="s">
        <v>15</v>
      </c>
      <c r="D4" s="89">
        <v>21299.3</v>
      </c>
      <c r="E4" s="89">
        <v>20487.37</v>
      </c>
      <c r="F4" s="90">
        <v>0.96</v>
      </c>
      <c r="G4" s="89">
        <v>811.93</v>
      </c>
    </row>
    <row r="5" spans="1:7" ht="13.5" customHeight="1">
      <c r="A5" s="87" t="s">
        <v>16</v>
      </c>
      <c r="B5" s="88">
        <v>3</v>
      </c>
      <c r="C5" s="87" t="s">
        <v>17</v>
      </c>
      <c r="D5" s="89">
        <v>23170</v>
      </c>
      <c r="E5" s="89">
        <v>17346.95</v>
      </c>
      <c r="F5" s="90">
        <v>0.7486814846784641</v>
      </c>
      <c r="G5" s="89">
        <v>5823.05</v>
      </c>
    </row>
    <row r="6" spans="1:7" ht="13.5" customHeight="1">
      <c r="A6" s="87" t="s">
        <v>18</v>
      </c>
      <c r="B6" s="88">
        <v>4</v>
      </c>
      <c r="C6" s="87" t="s">
        <v>19</v>
      </c>
      <c r="D6" s="89">
        <v>10851</v>
      </c>
      <c r="E6" s="89">
        <v>10128.96</v>
      </c>
      <c r="F6" s="90">
        <v>0.933458667403926</v>
      </c>
      <c r="G6" s="89">
        <v>722.040000000001</v>
      </c>
    </row>
    <row r="7" spans="1:7" ht="13.5" customHeight="1">
      <c r="A7" s="87" t="s">
        <v>18</v>
      </c>
      <c r="B7" s="88">
        <v>5</v>
      </c>
      <c r="C7" s="87" t="s">
        <v>20</v>
      </c>
      <c r="D7" s="89">
        <v>11585</v>
      </c>
      <c r="E7" s="89">
        <v>10587.5</v>
      </c>
      <c r="F7" s="90">
        <v>0.913897280966767</v>
      </c>
      <c r="G7" s="89">
        <v>997.5</v>
      </c>
    </row>
    <row r="8" spans="1:7" ht="13.5" customHeight="1">
      <c r="A8" s="87" t="s">
        <v>18</v>
      </c>
      <c r="B8" s="88">
        <v>6</v>
      </c>
      <c r="C8" s="87" t="s">
        <v>21</v>
      </c>
      <c r="D8" s="89">
        <v>45000</v>
      </c>
      <c r="E8" s="89">
        <v>34660</v>
      </c>
      <c r="F8" s="90">
        <v>0.770222222222222</v>
      </c>
      <c r="G8" s="89">
        <v>10340</v>
      </c>
    </row>
    <row r="9" spans="1:7" ht="13.5" customHeight="1">
      <c r="A9" s="87" t="s">
        <v>23</v>
      </c>
      <c r="B9" s="88">
        <v>7</v>
      </c>
      <c r="C9" s="87" t="s">
        <v>24</v>
      </c>
      <c r="D9" s="89">
        <v>25070.27</v>
      </c>
      <c r="E9" s="89">
        <v>19661.31</v>
      </c>
      <c r="F9" s="90">
        <v>0.784248035621475</v>
      </c>
      <c r="G9" s="89">
        <v>5408.96</v>
      </c>
    </row>
    <row r="10" spans="1:7" ht="13.5" customHeight="1">
      <c r="A10" s="87" t="s">
        <v>25</v>
      </c>
      <c r="B10" s="88">
        <v>8</v>
      </c>
      <c r="C10" s="87" t="s">
        <v>26</v>
      </c>
      <c r="D10" s="87">
        <v>19839</v>
      </c>
      <c r="E10" s="87">
        <v>16547</v>
      </c>
      <c r="F10" s="90">
        <v>0.8340642169464191</v>
      </c>
      <c r="G10" s="89">
        <v>3292</v>
      </c>
    </row>
    <row r="11" spans="1:7" ht="13.5" customHeight="1">
      <c r="A11" s="87" t="s">
        <v>27</v>
      </c>
      <c r="B11" s="88">
        <v>9</v>
      </c>
      <c r="C11" s="87" t="s">
        <v>28</v>
      </c>
      <c r="D11" s="89">
        <v>14953</v>
      </c>
      <c r="E11" s="89">
        <v>12740.25</v>
      </c>
      <c r="F11" s="90">
        <v>0.8520196616063671</v>
      </c>
      <c r="G11" s="89">
        <v>2212.75</v>
      </c>
    </row>
    <row r="12" spans="1:7" ht="13.5" customHeight="1">
      <c r="A12" s="87" t="s">
        <v>25</v>
      </c>
      <c r="B12" s="88">
        <v>10</v>
      </c>
      <c r="C12" s="87" t="s">
        <v>29</v>
      </c>
      <c r="D12" s="89">
        <v>33279</v>
      </c>
      <c r="E12" s="89">
        <v>21717.59</v>
      </c>
      <c r="F12" s="90">
        <v>0.652591424021154</v>
      </c>
      <c r="G12" s="89">
        <v>11561.41</v>
      </c>
    </row>
    <row r="13" spans="1:7" ht="13.5" customHeight="1">
      <c r="A13" s="87" t="s">
        <v>30</v>
      </c>
      <c r="B13" s="88">
        <v>11</v>
      </c>
      <c r="C13" s="87" t="s">
        <v>31</v>
      </c>
      <c r="D13" s="89">
        <v>31358</v>
      </c>
      <c r="E13" s="89">
        <v>21437.9</v>
      </c>
      <c r="F13" s="90">
        <v>0.6836501052363031</v>
      </c>
      <c r="G13" s="89">
        <v>9920.1</v>
      </c>
    </row>
    <row r="14" spans="1:7" ht="13.5" customHeight="1">
      <c r="A14" s="87" t="s">
        <v>27</v>
      </c>
      <c r="B14" s="88">
        <v>12</v>
      </c>
      <c r="C14" s="87" t="s">
        <v>32</v>
      </c>
      <c r="D14" s="89">
        <v>24240.2</v>
      </c>
      <c r="E14" s="89">
        <v>22684.96</v>
      </c>
      <c r="F14" s="90">
        <v>0.94</v>
      </c>
      <c r="G14" s="89">
        <v>1555.24</v>
      </c>
    </row>
    <row r="15" spans="1:7" ht="13.5" customHeight="1">
      <c r="A15" s="87" t="s">
        <v>18</v>
      </c>
      <c r="B15" s="91">
        <v>13</v>
      </c>
      <c r="C15" s="87" t="s">
        <v>33</v>
      </c>
      <c r="D15" s="89">
        <v>77400</v>
      </c>
      <c r="E15" s="89">
        <v>48340.3</v>
      </c>
      <c r="F15" s="90">
        <v>0.6245516795865631</v>
      </c>
      <c r="G15" s="89">
        <v>29059.7</v>
      </c>
    </row>
    <row r="16" spans="1:7" ht="13.5" customHeight="1">
      <c r="A16" s="87" t="s">
        <v>34</v>
      </c>
      <c r="B16" s="91">
        <v>14</v>
      </c>
      <c r="C16" s="87" t="s">
        <v>35</v>
      </c>
      <c r="D16" s="89">
        <v>63098</v>
      </c>
      <c r="E16" s="89">
        <v>59499.66</v>
      </c>
      <c r="F16" s="90">
        <v>0.9429722019715361</v>
      </c>
      <c r="G16" s="89">
        <v>3598.34</v>
      </c>
    </row>
    <row r="17" spans="1:7" ht="13.5" customHeight="1">
      <c r="A17" s="87" t="s">
        <v>16</v>
      </c>
      <c r="B17" s="91">
        <v>15</v>
      </c>
      <c r="C17" s="87" t="s">
        <v>36</v>
      </c>
      <c r="D17" s="89">
        <v>17394</v>
      </c>
      <c r="E17" s="89">
        <v>13398</v>
      </c>
      <c r="F17" s="90">
        <v>0.7702656088306311</v>
      </c>
      <c r="G17" s="89">
        <v>2481</v>
      </c>
    </row>
    <row r="18" spans="1:7" ht="13.5" customHeight="1">
      <c r="A18" s="87" t="s">
        <v>37</v>
      </c>
      <c r="B18" s="91">
        <v>16</v>
      </c>
      <c r="C18" s="87" t="s">
        <v>38</v>
      </c>
      <c r="D18" s="89">
        <v>19203.11</v>
      </c>
      <c r="E18" s="89">
        <v>15802.222</v>
      </c>
      <c r="F18" s="90">
        <v>0.8228991033223271</v>
      </c>
      <c r="G18" s="89">
        <v>3400.893</v>
      </c>
    </row>
    <row r="19" spans="1:7" ht="13.5" customHeight="1">
      <c r="A19" s="87" t="s">
        <v>37</v>
      </c>
      <c r="B19" s="91">
        <v>17</v>
      </c>
      <c r="C19" s="87" t="s">
        <v>39</v>
      </c>
      <c r="D19" s="89">
        <v>43050.4</v>
      </c>
      <c r="E19" s="89">
        <v>35119.58</v>
      </c>
      <c r="F19" s="90">
        <v>0.8157782506085891</v>
      </c>
      <c r="G19" s="89">
        <v>7930.82</v>
      </c>
    </row>
    <row r="20" spans="1:7" ht="13.5" customHeight="1">
      <c r="A20" s="87" t="s">
        <v>40</v>
      </c>
      <c r="B20" s="91">
        <v>18</v>
      </c>
      <c r="C20" s="87" t="s">
        <v>41</v>
      </c>
      <c r="D20" s="89">
        <v>27514.55</v>
      </c>
      <c r="E20" s="89">
        <v>19080.85</v>
      </c>
      <c r="F20" s="90">
        <v>0.6934821757942621</v>
      </c>
      <c r="G20" s="89">
        <v>8433.7</v>
      </c>
    </row>
    <row r="21" spans="1:7" ht="13.5" customHeight="1">
      <c r="A21" s="87" t="s">
        <v>42</v>
      </c>
      <c r="B21" s="91">
        <v>19</v>
      </c>
      <c r="C21" s="87" t="s">
        <v>43</v>
      </c>
      <c r="D21" s="89">
        <v>17000</v>
      </c>
      <c r="E21" s="89">
        <v>15654.26</v>
      </c>
      <c r="F21" s="90">
        <v>0.920838823529412</v>
      </c>
      <c r="G21" s="89">
        <v>1345.74</v>
      </c>
    </row>
    <row r="22" spans="1:7" ht="13.5" customHeight="1">
      <c r="A22" s="87" t="s">
        <v>44</v>
      </c>
      <c r="B22" s="91" t="s">
        <v>45</v>
      </c>
      <c r="C22" s="87" t="s">
        <v>46</v>
      </c>
      <c r="D22" s="89">
        <v>13290</v>
      </c>
      <c r="E22" s="89">
        <v>7262.13</v>
      </c>
      <c r="F22" s="90">
        <v>0.546435665914221</v>
      </c>
      <c r="G22" s="89">
        <v>6027.87</v>
      </c>
    </row>
    <row r="23" spans="1:7" ht="13.5" customHeight="1">
      <c r="A23" s="87" t="s">
        <v>44</v>
      </c>
      <c r="B23" s="91" t="s">
        <v>47</v>
      </c>
      <c r="C23" s="87" t="s">
        <v>48</v>
      </c>
      <c r="D23" s="89">
        <v>12832</v>
      </c>
      <c r="E23" s="89">
        <v>6764.05</v>
      </c>
      <c r="F23" s="90">
        <v>0.5271235972568581</v>
      </c>
      <c r="G23" s="89">
        <v>6067.95</v>
      </c>
    </row>
    <row r="24" spans="1:7" ht="13.5" customHeight="1">
      <c r="A24" s="87" t="s">
        <v>49</v>
      </c>
      <c r="B24" s="91">
        <v>21</v>
      </c>
      <c r="C24" s="87" t="s">
        <v>50</v>
      </c>
      <c r="D24" s="89">
        <v>31819</v>
      </c>
      <c r="E24" s="92">
        <v>27562.99</v>
      </c>
      <c r="F24" s="90">
        <v>0.87</v>
      </c>
      <c r="G24" s="89">
        <v>4256.01</v>
      </c>
    </row>
    <row r="25" spans="1:7" ht="13.5" customHeight="1">
      <c r="A25" s="87" t="s">
        <v>51</v>
      </c>
      <c r="B25" s="88">
        <v>22</v>
      </c>
      <c r="C25" s="93" t="s">
        <v>52</v>
      </c>
      <c r="D25" s="92">
        <v>23231</v>
      </c>
      <c r="E25" s="92">
        <v>18781</v>
      </c>
      <c r="F25" s="94">
        <v>0.808445611</v>
      </c>
      <c r="G25" s="92">
        <v>4450</v>
      </c>
    </row>
    <row r="26" spans="1:7" ht="13.5" customHeight="1">
      <c r="A26" s="87" t="s">
        <v>42</v>
      </c>
      <c r="B26" s="91">
        <v>23</v>
      </c>
      <c r="C26" s="87" t="s">
        <v>53</v>
      </c>
      <c r="D26" s="89">
        <v>14550</v>
      </c>
      <c r="E26" s="89">
        <v>10003.15</v>
      </c>
      <c r="F26" s="90">
        <v>0.687501718213058</v>
      </c>
      <c r="G26" s="89">
        <v>4546.85</v>
      </c>
    </row>
    <row r="27" spans="1:7" ht="13.5" customHeight="1">
      <c r="A27" s="87" t="s">
        <v>54</v>
      </c>
      <c r="B27" s="91">
        <v>24</v>
      </c>
      <c r="C27" s="87" t="s">
        <v>55</v>
      </c>
      <c r="D27" s="89">
        <v>24291</v>
      </c>
      <c r="E27" s="89">
        <v>21385.33</v>
      </c>
      <c r="F27" s="90">
        <v>0.880380799473056</v>
      </c>
      <c r="G27" s="89">
        <v>2905.67</v>
      </c>
    </row>
    <row r="28" spans="1:7" ht="13.5" customHeight="1">
      <c r="A28" s="87" t="s">
        <v>56</v>
      </c>
      <c r="B28" s="91">
        <v>25</v>
      </c>
      <c r="C28" s="87" t="s">
        <v>57</v>
      </c>
      <c r="D28" s="89">
        <v>28844</v>
      </c>
      <c r="E28" s="89">
        <v>22424.2</v>
      </c>
      <c r="F28" s="90">
        <v>0.7774303147968381</v>
      </c>
      <c r="G28" s="89">
        <v>6419.8</v>
      </c>
    </row>
    <row r="29" spans="1:7" ht="13.5" customHeight="1">
      <c r="A29" s="87" t="s">
        <v>23</v>
      </c>
      <c r="B29" s="91">
        <v>26</v>
      </c>
      <c r="C29" s="87" t="s">
        <v>58</v>
      </c>
      <c r="D29" s="89">
        <v>40636.72</v>
      </c>
      <c r="E29" s="89">
        <v>30741.5</v>
      </c>
      <c r="F29" s="90">
        <v>0.75649560299158</v>
      </c>
      <c r="G29" s="89">
        <v>9895.22</v>
      </c>
    </row>
    <row r="30" spans="1:7" ht="13.5" customHeight="1">
      <c r="A30" s="87" t="s">
        <v>59</v>
      </c>
      <c r="B30" s="91">
        <v>27</v>
      </c>
      <c r="C30" s="87" t="s">
        <v>60</v>
      </c>
      <c r="D30" s="89">
        <v>30851.8</v>
      </c>
      <c r="E30" s="89">
        <v>24159.05</v>
      </c>
      <c r="F30" s="90">
        <v>0.7830677626589051</v>
      </c>
      <c r="G30" s="89">
        <v>6692.75</v>
      </c>
    </row>
    <row r="31" spans="1:7" ht="13.5" customHeight="1">
      <c r="A31" s="87" t="s">
        <v>40</v>
      </c>
      <c r="B31" s="91">
        <v>28</v>
      </c>
      <c r="C31" s="87" t="s">
        <v>61</v>
      </c>
      <c r="D31" s="89">
        <v>26802</v>
      </c>
      <c r="E31" s="89">
        <v>20949.68</v>
      </c>
      <c r="F31" s="90">
        <v>0.781646145810014</v>
      </c>
      <c r="G31" s="89">
        <v>5852.32</v>
      </c>
    </row>
    <row r="32" spans="1:7" ht="13.5" customHeight="1">
      <c r="A32" s="87" t="s">
        <v>51</v>
      </c>
      <c r="B32" s="91">
        <v>29</v>
      </c>
      <c r="C32" s="87" t="s">
        <v>62</v>
      </c>
      <c r="D32" s="89">
        <v>26300</v>
      </c>
      <c r="E32" s="89">
        <v>26472.64</v>
      </c>
      <c r="F32" s="90">
        <v>1.00656425855513</v>
      </c>
      <c r="G32" s="89">
        <v>-172.639999999999</v>
      </c>
    </row>
    <row r="33" spans="1:7" ht="13.5" customHeight="1">
      <c r="A33" s="87" t="s">
        <v>63</v>
      </c>
      <c r="B33" s="91">
        <v>30</v>
      </c>
      <c r="C33" s="87" t="s">
        <v>64</v>
      </c>
      <c r="D33" s="89">
        <v>27369</v>
      </c>
      <c r="E33" s="89">
        <v>27327.2</v>
      </c>
      <c r="F33" s="90">
        <v>0.9984727246154411</v>
      </c>
      <c r="G33" s="89">
        <v>41.7999999999993</v>
      </c>
    </row>
    <row r="34" spans="1:7" ht="13.5" customHeight="1">
      <c r="A34" s="87" t="s">
        <v>27</v>
      </c>
      <c r="B34" s="88">
        <v>31</v>
      </c>
      <c r="C34" s="93" t="s">
        <v>65</v>
      </c>
      <c r="D34" s="92">
        <v>43332</v>
      </c>
      <c r="E34" s="92">
        <v>39327</v>
      </c>
      <c r="F34" s="94">
        <v>0.9075740790000001</v>
      </c>
      <c r="G34" s="93">
        <v>4005</v>
      </c>
    </row>
    <row r="35" spans="1:7" ht="13.5" customHeight="1">
      <c r="A35" s="87" t="s">
        <v>27</v>
      </c>
      <c r="B35" s="91">
        <v>32</v>
      </c>
      <c r="C35" s="87" t="s">
        <v>66</v>
      </c>
      <c r="D35" s="89">
        <v>17000</v>
      </c>
      <c r="E35" s="89">
        <v>15395.86</v>
      </c>
      <c r="F35" s="90">
        <v>0.905638823529412</v>
      </c>
      <c r="G35" s="89">
        <v>1604.14</v>
      </c>
    </row>
    <row r="36" spans="1:14" ht="13.5" customHeight="1">
      <c r="A36" s="87" t="s">
        <v>54</v>
      </c>
      <c r="B36" s="91">
        <v>33</v>
      </c>
      <c r="C36" s="87" t="s">
        <v>67</v>
      </c>
      <c r="D36" s="92">
        <v>88166</v>
      </c>
      <c r="E36" s="92">
        <v>68850</v>
      </c>
      <c r="F36" s="94">
        <v>0.780913277</v>
      </c>
      <c r="G36" s="92">
        <v>19316</v>
      </c>
      <c r="H36" s="95"/>
      <c r="I36" s="95"/>
      <c r="J36" s="95"/>
      <c r="K36" s="95"/>
      <c r="L36" s="95"/>
      <c r="M36" s="95"/>
      <c r="N36" s="95"/>
    </row>
    <row r="37" spans="1:7" ht="13.5" customHeight="1">
      <c r="A37" s="87" t="s">
        <v>30</v>
      </c>
      <c r="B37" s="91">
        <v>34</v>
      </c>
      <c r="C37" s="87" t="s">
        <v>68</v>
      </c>
      <c r="D37" s="89">
        <v>35000</v>
      </c>
      <c r="E37" s="89">
        <v>33800</v>
      </c>
      <c r="F37" s="90">
        <v>0.9657142857142861</v>
      </c>
      <c r="G37" s="89">
        <v>1200</v>
      </c>
    </row>
    <row r="38" spans="1:7" ht="13.5" customHeight="1">
      <c r="A38" s="87" t="s">
        <v>51</v>
      </c>
      <c r="B38" s="91">
        <v>35</v>
      </c>
      <c r="C38" s="87" t="s">
        <v>69</v>
      </c>
      <c r="D38" s="89">
        <v>53000</v>
      </c>
      <c r="E38" s="89">
        <v>43217.54</v>
      </c>
      <c r="F38" s="90">
        <v>0.8154252830188681</v>
      </c>
      <c r="G38" s="89">
        <v>9782.46</v>
      </c>
    </row>
    <row r="39" spans="1:7" ht="13.5" customHeight="1">
      <c r="A39" s="87" t="s">
        <v>40</v>
      </c>
      <c r="B39" s="91">
        <v>36</v>
      </c>
      <c r="C39" s="87" t="s">
        <v>70</v>
      </c>
      <c r="D39" s="89">
        <v>19096.44</v>
      </c>
      <c r="E39" s="89">
        <v>16854.27</v>
      </c>
      <c r="F39" s="90">
        <v>0.88258701621873</v>
      </c>
      <c r="G39" s="89">
        <v>2242.17</v>
      </c>
    </row>
    <row r="40" spans="1:7" ht="13.5" customHeight="1">
      <c r="A40" s="87" t="s">
        <v>40</v>
      </c>
      <c r="B40" s="91">
        <v>37</v>
      </c>
      <c r="C40" s="87" t="s">
        <v>71</v>
      </c>
      <c r="D40" s="89">
        <v>34377</v>
      </c>
      <c r="E40" s="89">
        <v>26980</v>
      </c>
      <c r="F40" s="90">
        <v>0.78482706460715</v>
      </c>
      <c r="G40" s="89">
        <v>7397</v>
      </c>
    </row>
    <row r="41" spans="1:7" ht="13.5" customHeight="1">
      <c r="A41" s="87" t="s">
        <v>23</v>
      </c>
      <c r="B41" s="91">
        <v>38</v>
      </c>
      <c r="C41" s="87" t="s">
        <v>72</v>
      </c>
      <c r="D41" s="89">
        <v>40324</v>
      </c>
      <c r="E41" s="89">
        <v>34278</v>
      </c>
      <c r="F41" s="90">
        <v>0.8500644777303841</v>
      </c>
      <c r="G41" s="89">
        <v>6046</v>
      </c>
    </row>
    <row r="42" spans="1:7" s="95" customFormat="1" ht="13.5" customHeight="1">
      <c r="A42" s="93" t="s">
        <v>56</v>
      </c>
      <c r="B42" s="91">
        <v>39</v>
      </c>
      <c r="C42" s="93" t="s">
        <v>73</v>
      </c>
      <c r="D42" s="92">
        <v>28753</v>
      </c>
      <c r="E42" s="92">
        <v>20013.4</v>
      </c>
      <c r="F42" s="94">
        <v>0.696045630021215</v>
      </c>
      <c r="G42" s="92">
        <v>8739.6</v>
      </c>
    </row>
    <row r="43" spans="1:7" s="95" customFormat="1" ht="13.5" customHeight="1">
      <c r="A43" s="93" t="s">
        <v>54</v>
      </c>
      <c r="B43" s="91">
        <v>40</v>
      </c>
      <c r="C43" s="93" t="s">
        <v>74</v>
      </c>
      <c r="D43" s="92">
        <v>17345.05</v>
      </c>
      <c r="E43" s="92">
        <v>11270.3</v>
      </c>
      <c r="F43" s="94">
        <v>0.6497703960000001</v>
      </c>
      <c r="G43" s="92">
        <v>6074.75</v>
      </c>
    </row>
    <row r="44" spans="1:7" ht="13.5" customHeight="1">
      <c r="A44" s="87" t="s">
        <v>40</v>
      </c>
      <c r="B44" s="91">
        <v>41</v>
      </c>
      <c r="C44" s="87" t="s">
        <v>75</v>
      </c>
      <c r="D44" s="89">
        <v>19414.55</v>
      </c>
      <c r="E44" s="89">
        <v>16195.95</v>
      </c>
      <c r="F44" s="90">
        <v>0.834217120664656</v>
      </c>
      <c r="G44" s="89">
        <v>3218.6</v>
      </c>
    </row>
    <row r="45" spans="1:7" ht="13.5" customHeight="1">
      <c r="A45" s="87" t="s">
        <v>23</v>
      </c>
      <c r="B45" s="91">
        <v>42</v>
      </c>
      <c r="C45" s="87" t="s">
        <v>76</v>
      </c>
      <c r="D45" s="89">
        <v>35974.4</v>
      </c>
      <c r="E45" s="89">
        <v>33976.85</v>
      </c>
      <c r="F45" s="90">
        <v>0.944473014143391</v>
      </c>
      <c r="G45" s="89">
        <v>1997.55</v>
      </c>
    </row>
    <row r="46" spans="1:7" ht="13.5" customHeight="1">
      <c r="A46" s="87" t="s">
        <v>16</v>
      </c>
      <c r="B46" s="88">
        <v>43</v>
      </c>
      <c r="C46" s="93" t="s">
        <v>77</v>
      </c>
      <c r="D46" s="92">
        <v>21998</v>
      </c>
      <c r="E46" s="92">
        <v>15520.9</v>
      </c>
      <c r="F46" s="94">
        <v>0.7055595960000001</v>
      </c>
      <c r="G46" s="93">
        <v>6477.1</v>
      </c>
    </row>
    <row r="47" spans="1:7" ht="13.5" customHeight="1">
      <c r="A47" s="87" t="s">
        <v>78</v>
      </c>
      <c r="B47" s="91">
        <v>44</v>
      </c>
      <c r="C47" s="87" t="s">
        <v>79</v>
      </c>
      <c r="D47" s="89">
        <v>50376</v>
      </c>
      <c r="E47" s="89">
        <v>35703</v>
      </c>
      <c r="F47" s="90">
        <v>0.708730347784659</v>
      </c>
      <c r="G47" s="89">
        <v>14673</v>
      </c>
    </row>
    <row r="48" spans="1:7" ht="13.5" customHeight="1">
      <c r="A48" s="87" t="s">
        <v>40</v>
      </c>
      <c r="B48" s="91">
        <v>45</v>
      </c>
      <c r="C48" s="87" t="s">
        <v>80</v>
      </c>
      <c r="D48" s="89">
        <v>35911.66</v>
      </c>
      <c r="E48" s="89">
        <v>30490.02</v>
      </c>
      <c r="F48" s="90">
        <v>0.8490284214096481</v>
      </c>
      <c r="G48" s="89">
        <v>5421.64</v>
      </c>
    </row>
    <row r="49" spans="1:7" ht="13.5" customHeight="1">
      <c r="A49" s="87" t="s">
        <v>27</v>
      </c>
      <c r="B49" s="91">
        <v>46</v>
      </c>
      <c r="C49" s="87" t="s">
        <v>81</v>
      </c>
      <c r="D49" s="89">
        <v>11310.81</v>
      </c>
      <c r="E49" s="89">
        <v>11100.72</v>
      </c>
      <c r="F49" s="90">
        <v>0.9814257334355361</v>
      </c>
      <c r="G49" s="89">
        <v>210.09</v>
      </c>
    </row>
    <row r="50" spans="1:7" ht="13.5" customHeight="1">
      <c r="A50" s="87" t="s">
        <v>54</v>
      </c>
      <c r="B50" s="88">
        <v>47</v>
      </c>
      <c r="C50" s="87" t="s">
        <v>82</v>
      </c>
      <c r="D50" s="92">
        <v>16900</v>
      </c>
      <c r="E50" s="92">
        <v>15654.3</v>
      </c>
      <c r="F50" s="94">
        <v>0.9262899410000001</v>
      </c>
      <c r="G50" s="92">
        <v>1245.7</v>
      </c>
    </row>
    <row r="51" spans="1:7" s="95" customFormat="1" ht="13.5" customHeight="1">
      <c r="A51" s="93" t="s">
        <v>30</v>
      </c>
      <c r="B51" s="88">
        <v>48</v>
      </c>
      <c r="C51" s="93" t="s">
        <v>83</v>
      </c>
      <c r="D51" s="92">
        <v>9096</v>
      </c>
      <c r="E51" s="92">
        <v>8687.38</v>
      </c>
      <c r="F51" s="94">
        <v>0.96</v>
      </c>
      <c r="G51" s="92">
        <v>408.62</v>
      </c>
    </row>
    <row r="52" spans="1:7" ht="13.5" customHeight="1">
      <c r="A52" s="87" t="s">
        <v>78</v>
      </c>
      <c r="B52" s="91">
        <v>49</v>
      </c>
      <c r="C52" s="87" t="s">
        <v>84</v>
      </c>
      <c r="D52" s="89">
        <v>40714</v>
      </c>
      <c r="E52" s="89">
        <v>39812</v>
      </c>
      <c r="F52" s="90">
        <v>0.9778454585646211</v>
      </c>
      <c r="G52" s="89">
        <v>902</v>
      </c>
    </row>
    <row r="53" spans="1:7" ht="13.5" customHeight="1">
      <c r="A53" s="87" t="s">
        <v>34</v>
      </c>
      <c r="B53" s="91">
        <v>50</v>
      </c>
      <c r="C53" s="87" t="s">
        <v>85</v>
      </c>
      <c r="D53" s="89">
        <v>30323</v>
      </c>
      <c r="E53" s="89">
        <v>26839</v>
      </c>
      <c r="F53" s="90">
        <v>0.8851037166507271</v>
      </c>
      <c r="G53" s="89">
        <v>3484</v>
      </c>
    </row>
    <row r="54" spans="1:7" ht="13.5" customHeight="1">
      <c r="A54" s="87" t="s">
        <v>25</v>
      </c>
      <c r="B54" s="91">
        <v>51</v>
      </c>
      <c r="C54" s="87" t="s">
        <v>86</v>
      </c>
      <c r="D54" s="89">
        <v>28800</v>
      </c>
      <c r="E54" s="89">
        <v>28364</v>
      </c>
      <c r="F54" s="90">
        <v>0.9848611111111111</v>
      </c>
      <c r="G54" s="89">
        <v>436</v>
      </c>
    </row>
    <row r="55" spans="1:7" ht="13.5" customHeight="1">
      <c r="A55" s="87" t="s">
        <v>25</v>
      </c>
      <c r="B55" s="91">
        <v>52</v>
      </c>
      <c r="C55" s="87" t="s">
        <v>87</v>
      </c>
      <c r="D55" s="89">
        <v>25000</v>
      </c>
      <c r="E55" s="89">
        <v>17676</v>
      </c>
      <c r="F55" s="90">
        <v>0.7070400000000001</v>
      </c>
      <c r="G55" s="89">
        <v>7324</v>
      </c>
    </row>
    <row r="56" spans="1:7" ht="13.5" customHeight="1">
      <c r="A56" s="87" t="s">
        <v>78</v>
      </c>
      <c r="B56" s="91">
        <v>53</v>
      </c>
      <c r="C56" s="87" t="s">
        <v>88</v>
      </c>
      <c r="D56" s="89">
        <v>22020</v>
      </c>
      <c r="E56" s="89">
        <v>17087.73</v>
      </c>
      <c r="F56" s="90">
        <v>0.776009536784741</v>
      </c>
      <c r="G56" s="89">
        <v>4932.27</v>
      </c>
    </row>
    <row r="57" spans="1:7" ht="13.5" customHeight="1">
      <c r="A57" s="87" t="s">
        <v>89</v>
      </c>
      <c r="B57" s="91">
        <v>54</v>
      </c>
      <c r="C57" s="87" t="s">
        <v>90</v>
      </c>
      <c r="D57" s="89">
        <v>35167.9</v>
      </c>
      <c r="E57" s="89">
        <v>33526.74</v>
      </c>
      <c r="F57" s="90">
        <v>0.9533335797701881</v>
      </c>
      <c r="G57" s="89">
        <v>1641.16</v>
      </c>
    </row>
    <row r="58" spans="1:7" ht="13.5" customHeight="1">
      <c r="A58" s="87" t="s">
        <v>89</v>
      </c>
      <c r="B58" s="91">
        <v>55</v>
      </c>
      <c r="C58" s="87" t="s">
        <v>91</v>
      </c>
      <c r="D58" s="89">
        <v>27842</v>
      </c>
      <c r="E58" s="89">
        <v>18234</v>
      </c>
      <c r="F58" s="90">
        <v>0.6549098484304291</v>
      </c>
      <c r="G58" s="89">
        <v>9608</v>
      </c>
    </row>
    <row r="59" spans="1:7" ht="13.5" customHeight="1">
      <c r="A59" s="87" t="s">
        <v>51</v>
      </c>
      <c r="B59" s="91">
        <v>56</v>
      </c>
      <c r="C59" s="87" t="s">
        <v>92</v>
      </c>
      <c r="D59" s="89">
        <v>33523.98</v>
      </c>
      <c r="E59" s="89">
        <v>26449.24</v>
      </c>
      <c r="F59" s="90">
        <v>0.78896479475289</v>
      </c>
      <c r="G59" s="89">
        <v>7074.74</v>
      </c>
    </row>
    <row r="60" spans="1:7" ht="13.5" customHeight="1">
      <c r="A60" s="87" t="s">
        <v>93</v>
      </c>
      <c r="B60" s="91">
        <v>57</v>
      </c>
      <c r="C60" s="87" t="s">
        <v>94</v>
      </c>
      <c r="D60" s="89">
        <v>61957</v>
      </c>
      <c r="E60" s="89">
        <v>49330</v>
      </c>
      <c r="F60" s="90">
        <v>0.796197362687025</v>
      </c>
      <c r="G60" s="89">
        <v>12627</v>
      </c>
    </row>
    <row r="61" spans="1:7" ht="13.5" customHeight="1">
      <c r="A61" s="87" t="s">
        <v>49</v>
      </c>
      <c r="B61" s="88">
        <v>58</v>
      </c>
      <c r="C61" s="93" t="s">
        <v>95</v>
      </c>
      <c r="D61" s="92">
        <v>32700</v>
      </c>
      <c r="E61" s="92">
        <v>18900.13</v>
      </c>
      <c r="F61" s="94">
        <v>0.577985627</v>
      </c>
      <c r="G61" s="93">
        <v>13799.87</v>
      </c>
    </row>
    <row r="62" spans="1:13" ht="13.5" customHeight="1">
      <c r="A62" s="93" t="s">
        <v>96</v>
      </c>
      <c r="B62" s="88">
        <v>59</v>
      </c>
      <c r="C62" s="93" t="s">
        <v>97</v>
      </c>
      <c r="D62" s="92">
        <v>60648</v>
      </c>
      <c r="E62" s="92">
        <v>60511</v>
      </c>
      <c r="F62" s="94">
        <v>0.9977410630000001</v>
      </c>
      <c r="G62" s="92">
        <v>137</v>
      </c>
      <c r="H62" s="95"/>
      <c r="I62" s="95"/>
      <c r="J62" s="95"/>
      <c r="K62" s="95"/>
      <c r="L62" s="95"/>
      <c r="M62" s="95"/>
    </row>
    <row r="63" spans="1:7" ht="13.5" customHeight="1">
      <c r="A63" s="87" t="s">
        <v>98</v>
      </c>
      <c r="B63" s="91">
        <v>60</v>
      </c>
      <c r="C63" s="87" t="s">
        <v>99</v>
      </c>
      <c r="D63" s="89">
        <v>45268</v>
      </c>
      <c r="E63" s="89">
        <v>30785</v>
      </c>
      <c r="F63" s="90">
        <v>0.68006097022179</v>
      </c>
      <c r="G63" s="89">
        <v>11725</v>
      </c>
    </row>
    <row r="64" spans="1:7" s="95" customFormat="1" ht="13.5" customHeight="1">
      <c r="A64" s="93" t="s">
        <v>34</v>
      </c>
      <c r="B64" s="91">
        <v>61</v>
      </c>
      <c r="C64" s="93" t="s">
        <v>100</v>
      </c>
      <c r="D64" s="92">
        <v>25881</v>
      </c>
      <c r="E64" s="92">
        <v>20531.2</v>
      </c>
      <c r="F64" s="94">
        <v>0.7932923770000001</v>
      </c>
      <c r="G64" s="92">
        <v>5349.8</v>
      </c>
    </row>
    <row r="65" spans="1:7" ht="13.5" customHeight="1">
      <c r="A65" s="96"/>
      <c r="B65" s="88"/>
      <c r="C65" s="96"/>
      <c r="D65" s="97"/>
      <c r="E65" s="97"/>
      <c r="F65" s="98"/>
      <c r="G65" s="97"/>
    </row>
    <row r="66" spans="1:7" ht="13.5" customHeight="1">
      <c r="A66" s="87" t="s">
        <v>101</v>
      </c>
      <c r="B66" s="91">
        <v>63</v>
      </c>
      <c r="C66" s="87" t="s">
        <v>102</v>
      </c>
      <c r="D66" s="89">
        <v>37017</v>
      </c>
      <c r="E66" s="89">
        <v>34559.43</v>
      </c>
      <c r="F66" s="90">
        <v>0.9336096928438291</v>
      </c>
      <c r="G66" s="89">
        <v>2457.57</v>
      </c>
    </row>
    <row r="67" spans="1:7" ht="13.5" customHeight="1">
      <c r="A67" s="87" t="s">
        <v>54</v>
      </c>
      <c r="B67" s="91">
        <v>64</v>
      </c>
      <c r="C67" s="87" t="s">
        <v>103</v>
      </c>
      <c r="D67" s="89">
        <v>33329</v>
      </c>
      <c r="E67" s="89">
        <v>23333</v>
      </c>
      <c r="F67" s="90">
        <v>0.7000810105313691</v>
      </c>
      <c r="G67" s="89">
        <v>9996</v>
      </c>
    </row>
    <row r="68" spans="1:7" ht="13.5" customHeight="1">
      <c r="A68" s="96"/>
      <c r="B68" s="88"/>
      <c r="C68" s="96"/>
      <c r="D68" s="97"/>
      <c r="E68" s="97"/>
      <c r="F68" s="98"/>
      <c r="G68" s="97"/>
    </row>
    <row r="69" spans="1:7" ht="13.5" customHeight="1">
      <c r="A69" s="87" t="s">
        <v>30</v>
      </c>
      <c r="B69" s="88">
        <v>66</v>
      </c>
      <c r="C69" s="93" t="s">
        <v>104</v>
      </c>
      <c r="D69" s="92">
        <v>19072</v>
      </c>
      <c r="E69" s="92">
        <v>19173.92</v>
      </c>
      <c r="F69" s="94">
        <v>1.00534396</v>
      </c>
      <c r="G69" s="93">
        <v>56.42</v>
      </c>
    </row>
    <row r="70" spans="1:7" ht="13.5" customHeight="1">
      <c r="A70" s="87" t="s">
        <v>105</v>
      </c>
      <c r="B70" s="91">
        <v>67</v>
      </c>
      <c r="C70" s="87" t="s">
        <v>106</v>
      </c>
      <c r="D70" s="89">
        <v>61217.8</v>
      </c>
      <c r="E70" s="89">
        <v>30759.2</v>
      </c>
      <c r="F70" s="90">
        <v>0.502455168268053</v>
      </c>
      <c r="G70" s="89">
        <v>30458.6</v>
      </c>
    </row>
    <row r="71" spans="1:7" s="95" customFormat="1" ht="13.5" customHeight="1">
      <c r="A71" s="93" t="s">
        <v>105</v>
      </c>
      <c r="B71" s="91">
        <v>68</v>
      </c>
      <c r="C71" s="93" t="s">
        <v>107</v>
      </c>
      <c r="D71" s="92">
        <v>29000</v>
      </c>
      <c r="E71" s="92">
        <v>26137.66</v>
      </c>
      <c r="F71" s="94">
        <v>0.9</v>
      </c>
      <c r="G71" s="92">
        <v>2862.34</v>
      </c>
    </row>
    <row r="72" spans="1:7" ht="13.5" customHeight="1">
      <c r="A72" s="87" t="s">
        <v>23</v>
      </c>
      <c r="B72" s="91">
        <v>69</v>
      </c>
      <c r="C72" s="87" t="s">
        <v>108</v>
      </c>
      <c r="D72" s="89">
        <v>49650</v>
      </c>
      <c r="E72" s="89">
        <v>43281.87</v>
      </c>
      <c r="F72" s="90">
        <v>0.8717395770392751</v>
      </c>
      <c r="G72" s="89">
        <v>7590.13</v>
      </c>
    </row>
    <row r="73" spans="1:7" s="95" customFormat="1" ht="13.5" customHeight="1">
      <c r="A73" s="93" t="s">
        <v>56</v>
      </c>
      <c r="B73" s="91">
        <v>70</v>
      </c>
      <c r="C73" s="93" t="s">
        <v>109</v>
      </c>
      <c r="D73" s="92">
        <v>20471.6</v>
      </c>
      <c r="E73" s="92">
        <v>15820.01</v>
      </c>
      <c r="F73" s="94">
        <v>0.77</v>
      </c>
      <c r="G73" s="92">
        <v>4651.59</v>
      </c>
    </row>
    <row r="74" spans="1:7" ht="13.5" customHeight="1">
      <c r="A74" s="87" t="s">
        <v>110</v>
      </c>
      <c r="B74" s="91">
        <v>71</v>
      </c>
      <c r="C74" s="87" t="s">
        <v>111</v>
      </c>
      <c r="D74" s="89">
        <v>23039</v>
      </c>
      <c r="E74" s="89">
        <v>21161</v>
      </c>
      <c r="F74" s="90">
        <v>0.918051998784669</v>
      </c>
      <c r="G74" s="89">
        <v>1878</v>
      </c>
    </row>
    <row r="75" spans="1:7" ht="13.5" customHeight="1">
      <c r="A75" s="87" t="s">
        <v>78</v>
      </c>
      <c r="B75" s="91">
        <v>72</v>
      </c>
      <c r="C75" s="87" t="s">
        <v>112</v>
      </c>
      <c r="D75" s="89">
        <v>37790</v>
      </c>
      <c r="E75" s="89">
        <v>27232.71</v>
      </c>
      <c r="F75" s="90">
        <v>0.7206327070653611</v>
      </c>
      <c r="G75" s="89">
        <v>10557.29</v>
      </c>
    </row>
    <row r="76" spans="1:7" ht="13.5" customHeight="1">
      <c r="A76" s="87" t="s">
        <v>23</v>
      </c>
      <c r="B76" s="91">
        <v>73</v>
      </c>
      <c r="C76" s="87" t="s">
        <v>113</v>
      </c>
      <c r="D76" s="89">
        <v>27514.8</v>
      </c>
      <c r="E76" s="89">
        <v>20834.38</v>
      </c>
      <c r="F76" s="90">
        <v>0.7572063035166531</v>
      </c>
      <c r="G76" s="89">
        <v>6680.42</v>
      </c>
    </row>
    <row r="77" spans="1:7" s="95" customFormat="1" ht="13.5" customHeight="1">
      <c r="A77" s="87" t="s">
        <v>23</v>
      </c>
      <c r="B77" s="91">
        <v>74</v>
      </c>
      <c r="C77" s="93" t="s">
        <v>114</v>
      </c>
      <c r="D77" s="92">
        <v>30019</v>
      </c>
      <c r="E77" s="92">
        <v>23875</v>
      </c>
      <c r="F77" s="94">
        <v>0.795329625</v>
      </c>
      <c r="G77" s="92">
        <v>6144</v>
      </c>
    </row>
    <row r="78" spans="1:7" ht="13.5" customHeight="1">
      <c r="A78" s="87" t="s">
        <v>115</v>
      </c>
      <c r="B78" s="91">
        <v>75</v>
      </c>
      <c r="C78" s="87" t="s">
        <v>116</v>
      </c>
      <c r="D78" s="89">
        <v>73160</v>
      </c>
      <c r="E78" s="89">
        <v>72326.09</v>
      </c>
      <c r="F78" s="90">
        <v>0.98860155822854</v>
      </c>
      <c r="G78" s="89">
        <v>833.91</v>
      </c>
    </row>
    <row r="79" spans="1:7" ht="13.5" customHeight="1">
      <c r="A79" s="87" t="s">
        <v>59</v>
      </c>
      <c r="B79" s="91">
        <v>76</v>
      </c>
      <c r="C79" s="87" t="s">
        <v>117</v>
      </c>
      <c r="D79" s="89">
        <v>89231</v>
      </c>
      <c r="E79" s="89">
        <v>59951.9</v>
      </c>
      <c r="F79" s="90">
        <v>0.67</v>
      </c>
      <c r="G79" s="89">
        <v>29279.1</v>
      </c>
    </row>
    <row r="80" spans="1:7" ht="13.5" customHeight="1">
      <c r="A80" s="87" t="s">
        <v>115</v>
      </c>
      <c r="B80" s="91">
        <v>77</v>
      </c>
      <c r="C80" s="87" t="s">
        <v>118</v>
      </c>
      <c r="D80" s="89">
        <v>45337.28</v>
      </c>
      <c r="E80" s="89">
        <v>40343.96</v>
      </c>
      <c r="F80" s="90">
        <v>0.8898628237071131</v>
      </c>
      <c r="G80" s="89">
        <v>4993.32</v>
      </c>
    </row>
    <row r="81" spans="1:7" ht="13.5" customHeight="1">
      <c r="A81" s="87" t="s">
        <v>115</v>
      </c>
      <c r="B81" s="91">
        <v>78</v>
      </c>
      <c r="C81" s="87" t="s">
        <v>119</v>
      </c>
      <c r="D81" s="89">
        <v>32685.12</v>
      </c>
      <c r="E81" s="89">
        <v>28477.23</v>
      </c>
      <c r="F81" s="90">
        <v>0.87</v>
      </c>
      <c r="G81" s="89">
        <v>4207.89</v>
      </c>
    </row>
    <row r="82" spans="1:7" ht="13.5" customHeight="1">
      <c r="A82" s="87" t="s">
        <v>120</v>
      </c>
      <c r="B82" s="91">
        <v>79</v>
      </c>
      <c r="C82" s="87" t="s">
        <v>121</v>
      </c>
      <c r="D82" s="89">
        <v>19716</v>
      </c>
      <c r="E82" s="89">
        <v>16531.42</v>
      </c>
      <c r="F82" s="90">
        <v>0.838477378778657</v>
      </c>
      <c r="G82" s="89">
        <v>3184.58</v>
      </c>
    </row>
    <row r="83" spans="1:7" ht="13.5" customHeight="1">
      <c r="A83" s="87" t="s">
        <v>98</v>
      </c>
      <c r="B83" s="91">
        <v>80</v>
      </c>
      <c r="C83" s="87" t="s">
        <v>122</v>
      </c>
      <c r="D83" s="89">
        <v>26875</v>
      </c>
      <c r="E83" s="89">
        <v>26486.35</v>
      </c>
      <c r="F83" s="90">
        <v>0.985538604651163</v>
      </c>
      <c r="G83" s="89">
        <v>388.650000000001</v>
      </c>
    </row>
    <row r="84" spans="1:7" ht="13.5" customHeight="1">
      <c r="A84" s="87" t="s">
        <v>27</v>
      </c>
      <c r="B84" s="91">
        <v>81</v>
      </c>
      <c r="C84" s="87" t="s">
        <v>123</v>
      </c>
      <c r="D84" s="89">
        <v>25221</v>
      </c>
      <c r="E84" s="89">
        <v>18127.11</v>
      </c>
      <c r="F84" s="90">
        <v>0.72</v>
      </c>
      <c r="G84" s="89">
        <v>7093.89</v>
      </c>
    </row>
    <row r="85" spans="1:7" ht="13.5" customHeight="1">
      <c r="A85" s="87" t="s">
        <v>27</v>
      </c>
      <c r="B85" s="88">
        <v>82</v>
      </c>
      <c r="C85" s="93" t="s">
        <v>124</v>
      </c>
      <c r="D85" s="92">
        <v>12496</v>
      </c>
      <c r="E85" s="92">
        <v>12409.07</v>
      </c>
      <c r="F85" s="94">
        <v>0.9930433740000001</v>
      </c>
      <c r="G85" s="93">
        <v>86.93</v>
      </c>
    </row>
    <row r="86" spans="1:7" ht="13.5" customHeight="1">
      <c r="A86" s="87" t="s">
        <v>18</v>
      </c>
      <c r="B86" s="91">
        <v>83</v>
      </c>
      <c r="C86" s="87" t="s">
        <v>125</v>
      </c>
      <c r="D86" s="89">
        <v>23967.5</v>
      </c>
      <c r="E86" s="89">
        <v>20826.35</v>
      </c>
      <c r="F86" s="90">
        <v>0.8689412746427451</v>
      </c>
      <c r="G86" s="89">
        <v>3141.15</v>
      </c>
    </row>
    <row r="87" spans="1:7" ht="13.5" customHeight="1">
      <c r="A87" s="87" t="s">
        <v>18</v>
      </c>
      <c r="B87" s="91">
        <v>84</v>
      </c>
      <c r="C87" s="87" t="s">
        <v>126</v>
      </c>
      <c r="D87" s="89">
        <v>25107</v>
      </c>
      <c r="E87" s="89">
        <v>21437</v>
      </c>
      <c r="F87" s="90">
        <v>0.8538256263193531</v>
      </c>
      <c r="G87" s="89">
        <v>3670</v>
      </c>
    </row>
    <row r="88" spans="1:7" ht="13.5" customHeight="1">
      <c r="A88" s="87" t="s">
        <v>78</v>
      </c>
      <c r="B88" s="88">
        <v>85</v>
      </c>
      <c r="C88" s="93" t="s">
        <v>127</v>
      </c>
      <c r="D88" s="92">
        <v>30625</v>
      </c>
      <c r="E88" s="92">
        <v>22774</v>
      </c>
      <c r="F88" s="94">
        <v>0.7436408160000001</v>
      </c>
      <c r="G88" s="93">
        <v>7851</v>
      </c>
    </row>
    <row r="89" spans="1:7" ht="13.5" customHeight="1">
      <c r="A89" s="87" t="s">
        <v>120</v>
      </c>
      <c r="B89" s="91">
        <v>86</v>
      </c>
      <c r="C89" s="87" t="s">
        <v>128</v>
      </c>
      <c r="D89" s="89">
        <v>40789</v>
      </c>
      <c r="E89" s="89">
        <v>27382.09</v>
      </c>
      <c r="F89" s="90">
        <v>0.671310647478487</v>
      </c>
      <c r="G89" s="89">
        <v>13406.91</v>
      </c>
    </row>
    <row r="90" spans="1:7" ht="13.5" customHeight="1">
      <c r="A90" s="87" t="s">
        <v>42</v>
      </c>
      <c r="B90" s="91">
        <v>87</v>
      </c>
      <c r="C90" s="87" t="s">
        <v>129</v>
      </c>
      <c r="D90" s="89">
        <v>23260</v>
      </c>
      <c r="E90" s="89">
        <v>20167</v>
      </c>
      <c r="F90" s="90">
        <v>0.8670249355116081</v>
      </c>
      <c r="G90" s="89">
        <v>3093</v>
      </c>
    </row>
    <row r="91" spans="1:7" ht="13.5" customHeight="1">
      <c r="A91" s="87" t="s">
        <v>89</v>
      </c>
      <c r="B91" s="88">
        <v>88</v>
      </c>
      <c r="C91" s="87" t="s">
        <v>130</v>
      </c>
      <c r="D91" s="89">
        <v>29172.6</v>
      </c>
      <c r="E91" s="89">
        <v>27203.65</v>
      </c>
      <c r="F91" s="90">
        <v>0.932506873</v>
      </c>
      <c r="G91" s="89">
        <v>1968.95</v>
      </c>
    </row>
    <row r="92" spans="1:7" ht="13.5" customHeight="1">
      <c r="A92" s="87" t="s">
        <v>110</v>
      </c>
      <c r="B92" s="91">
        <v>89</v>
      </c>
      <c r="C92" s="87" t="s">
        <v>131</v>
      </c>
      <c r="D92" s="89">
        <v>20213.29</v>
      </c>
      <c r="E92" s="89">
        <v>17310.45</v>
      </c>
      <c r="F92" s="90">
        <v>0.8563895338166131</v>
      </c>
      <c r="G92" s="89">
        <v>2902.84</v>
      </c>
    </row>
    <row r="93" spans="1:7" ht="13.5" customHeight="1">
      <c r="A93" s="87" t="s">
        <v>56</v>
      </c>
      <c r="B93" s="91">
        <v>90</v>
      </c>
      <c r="C93" s="87" t="s">
        <v>132</v>
      </c>
      <c r="D93" s="89">
        <v>14114</v>
      </c>
      <c r="E93" s="89">
        <v>13701.63</v>
      </c>
      <c r="F93" s="90">
        <v>0.970782910585234</v>
      </c>
      <c r="G93" s="89">
        <v>412.370000000001</v>
      </c>
    </row>
    <row r="94" spans="1:7" ht="13.5" customHeight="1">
      <c r="A94" s="87" t="s">
        <v>115</v>
      </c>
      <c r="B94" s="91">
        <v>91</v>
      </c>
      <c r="C94" s="87" t="s">
        <v>133</v>
      </c>
      <c r="D94" s="89">
        <v>29716</v>
      </c>
      <c r="E94" s="89">
        <v>17938</v>
      </c>
      <c r="F94" s="90">
        <v>0.6036478664692421</v>
      </c>
      <c r="G94" s="89">
        <v>11778</v>
      </c>
    </row>
    <row r="95" spans="1:27" ht="13.5" customHeight="1">
      <c r="A95" s="87" t="s">
        <v>115</v>
      </c>
      <c r="B95" s="91">
        <v>92</v>
      </c>
      <c r="C95" s="87" t="s">
        <v>134</v>
      </c>
      <c r="D95" s="89">
        <v>31339</v>
      </c>
      <c r="E95" s="89">
        <v>29524</v>
      </c>
      <c r="F95" s="90">
        <v>0.9420849420849421</v>
      </c>
      <c r="G95" s="89">
        <v>1815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13.5" customHeight="1">
      <c r="A96" s="87" t="s">
        <v>115</v>
      </c>
      <c r="B96" s="91">
        <v>93</v>
      </c>
      <c r="C96" s="87" t="s">
        <v>135</v>
      </c>
      <c r="D96" s="89">
        <v>32553.12</v>
      </c>
      <c r="E96" s="89">
        <v>28478.09</v>
      </c>
      <c r="F96" s="90">
        <v>0.874819064962129</v>
      </c>
      <c r="G96" s="89">
        <v>4075.03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13.5" customHeight="1">
      <c r="A97" s="87" t="s">
        <v>115</v>
      </c>
      <c r="B97" s="88">
        <v>94</v>
      </c>
      <c r="C97" s="93" t="s">
        <v>136</v>
      </c>
      <c r="D97" s="92">
        <v>32969</v>
      </c>
      <c r="E97" s="92">
        <v>17968.35</v>
      </c>
      <c r="F97" s="94">
        <v>0.54500743122327</v>
      </c>
      <c r="G97" s="89">
        <f>D97-E97</f>
        <v>15000.650000000001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99" customFormat="1" ht="13.5" customHeight="1">
      <c r="A98" s="87" t="s">
        <v>115</v>
      </c>
      <c r="B98" s="91">
        <v>95</v>
      </c>
      <c r="C98" s="93" t="s">
        <v>137</v>
      </c>
      <c r="D98" s="89">
        <v>28042.3</v>
      </c>
      <c r="E98" s="89">
        <v>20081</v>
      </c>
      <c r="F98" s="90">
        <v>0.7160967538326031</v>
      </c>
      <c r="G98" s="89">
        <v>7961.3</v>
      </c>
      <c r="H98" s="79"/>
      <c r="I98" s="79"/>
      <c r="J98" s="79"/>
      <c r="K98" s="79"/>
      <c r="L98" s="79"/>
      <c r="M98" s="79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99" customFormat="1" ht="13.5" customHeight="1">
      <c r="A99" s="87" t="s">
        <v>138</v>
      </c>
      <c r="B99" s="91">
        <v>971</v>
      </c>
      <c r="C99" s="93" t="s">
        <v>138</v>
      </c>
      <c r="D99" s="89">
        <v>6089</v>
      </c>
      <c r="E99" s="89">
        <v>5760.89</v>
      </c>
      <c r="F99" s="90">
        <v>0.95</v>
      </c>
      <c r="G99" s="89">
        <v>328.11</v>
      </c>
      <c r="H99" s="79"/>
      <c r="I99" s="79"/>
      <c r="J99" s="79"/>
      <c r="K99" s="79"/>
      <c r="L99" s="79"/>
      <c r="M99" s="7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13.5" customHeight="1">
      <c r="A100" s="87" t="s">
        <v>139</v>
      </c>
      <c r="B100" s="91">
        <v>972</v>
      </c>
      <c r="C100" s="87" t="s">
        <v>139</v>
      </c>
      <c r="D100" s="89">
        <v>20000</v>
      </c>
      <c r="E100" s="89">
        <v>10933.84</v>
      </c>
      <c r="F100" s="90">
        <v>0.546692</v>
      </c>
      <c r="G100" s="89">
        <v>9066.16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3.5" customHeight="1">
      <c r="A101" s="96"/>
      <c r="B101" s="88"/>
      <c r="C101" s="96" t="s">
        <v>140</v>
      </c>
      <c r="D101" s="97"/>
      <c r="E101" s="97"/>
      <c r="F101" s="98"/>
      <c r="G101" s="97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3.5" customHeight="1">
      <c r="A102" s="96"/>
      <c r="B102" s="88"/>
      <c r="C102" s="96" t="s">
        <v>141</v>
      </c>
      <c r="D102" s="97"/>
      <c r="E102" s="97"/>
      <c r="F102" s="98"/>
      <c r="G102" s="96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13.5" customHeight="1">
      <c r="A103" s="96"/>
      <c r="B103" s="88"/>
      <c r="C103" s="96" t="s">
        <v>142</v>
      </c>
      <c r="D103" s="97"/>
      <c r="E103" s="97"/>
      <c r="F103" s="98"/>
      <c r="G103" s="96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3.5" customHeight="1">
      <c r="A104" s="96"/>
      <c r="B104" s="88"/>
      <c r="C104" s="96" t="s">
        <v>143</v>
      </c>
      <c r="D104" s="97"/>
      <c r="E104" s="97"/>
      <c r="F104" s="98"/>
      <c r="G104" s="96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3.5" customHeight="1">
      <c r="A105" s="96"/>
      <c r="B105" s="88"/>
      <c r="C105" s="96" t="s">
        <v>144</v>
      </c>
      <c r="D105" s="97"/>
      <c r="E105" s="97"/>
      <c r="F105" s="98"/>
      <c r="G105" s="96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105" customFormat="1" ht="12.75">
      <c r="A106" s="100"/>
      <c r="B106" s="101"/>
      <c r="C106" s="102" t="s">
        <v>145</v>
      </c>
      <c r="D106" s="103">
        <f>SUM(D3:D105)</f>
        <v>2994551.1599999997</v>
      </c>
      <c r="E106" s="103">
        <f>SUM(E3:E105)</f>
        <v>2414359.011999999</v>
      </c>
      <c r="F106" s="104" t="s">
        <v>180</v>
      </c>
      <c r="G106" s="103">
        <f>SUM(G3:G105)</f>
        <v>577299.4930000001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>
      <c r="A107" s="87"/>
      <c r="B107" s="106"/>
      <c r="C107" s="107" t="s">
        <v>146</v>
      </c>
      <c r="D107" s="89">
        <f>AVERAGE(D3:D105)</f>
        <v>31193.241249999995</v>
      </c>
      <c r="E107" s="89">
        <f>AVERAGE(E3:E105)</f>
        <v>25149.573041666663</v>
      </c>
      <c r="F107" s="104" t="s">
        <v>180</v>
      </c>
      <c r="G107" s="89">
        <f>AVERAGE(G3:G105)</f>
        <v>6013.536385416668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2.75">
      <c r="A108" s="87"/>
      <c r="B108" s="106"/>
      <c r="C108" s="107" t="s">
        <v>147</v>
      </c>
      <c r="D108" s="89">
        <f>MIN(D3:D105)</f>
        <v>6089</v>
      </c>
      <c r="E108" s="89">
        <f>MIN(E3:E105)</f>
        <v>5760.89</v>
      </c>
      <c r="F108" s="104" t="s">
        <v>180</v>
      </c>
      <c r="G108" s="89">
        <f>MIN(G3:G105)</f>
        <v>-172.639999999999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2.75">
      <c r="A109" s="87"/>
      <c r="B109" s="106"/>
      <c r="C109" s="107" t="s">
        <v>148</v>
      </c>
      <c r="D109" s="89">
        <f>MAX(D3:D105)</f>
        <v>89231</v>
      </c>
      <c r="E109" s="89">
        <f>MAX(E3:E105)</f>
        <v>72326.09</v>
      </c>
      <c r="F109" s="104" t="s">
        <v>180</v>
      </c>
      <c r="G109" s="89">
        <f>MAX(G3:G105)</f>
        <v>30458.6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</sheetData>
  <sheetProtection selectLockedCells="1" selectUnlockedCells="1"/>
  <mergeCells count="3">
    <mergeCell ref="A1:A2"/>
    <mergeCell ref="B1:C2"/>
    <mergeCell ref="D1:G1"/>
  </mergeCells>
  <printOptions horizontalCentered="1"/>
  <pageMargins left="0.39375" right="0.39375" top="0.6034722222222222" bottom="0.39375" header="0.39375" footer="0.5118055555555555"/>
  <pageSetup horizontalDpi="300" verticalDpi="300" orientation="landscape" paperSize="9" scale="96"/>
  <headerFooter alignWithMargins="0">
    <oddHeader xml:space="preserve">&amp;L&amp;8Rapport annuel 2012 - Archives départementales&amp;R&amp;"Arial,Italique"&amp;8Service interministériel des Archives de France - &amp;D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09"/>
  <sheetViews>
    <sheetView workbookViewId="0" topLeftCell="A76">
      <selection activeCell="T105" sqref="T105"/>
    </sheetView>
  </sheetViews>
  <sheetFormatPr defaultColWidth="12.57421875" defaultRowHeight="12.75"/>
  <cols>
    <col min="1" max="1" width="19.28125" style="79" customWidth="1"/>
    <col min="2" max="2" width="6.57421875" style="79" customWidth="1"/>
    <col min="3" max="3" width="20.7109375" style="79" customWidth="1"/>
    <col min="4" max="9" width="13.8515625" style="108" customWidth="1"/>
    <col min="10" max="16384" width="11.57421875" style="79" customWidth="1"/>
  </cols>
  <sheetData>
    <row r="1" spans="1:9" s="84" customFormat="1" ht="12.75" customHeight="1">
      <c r="A1" s="81" t="s">
        <v>0</v>
      </c>
      <c r="B1" s="82" t="s">
        <v>1</v>
      </c>
      <c r="C1" s="82"/>
      <c r="D1" s="109" t="s">
        <v>188</v>
      </c>
      <c r="E1" s="109"/>
      <c r="F1" s="109"/>
      <c r="G1" s="109"/>
      <c r="H1" s="109"/>
      <c r="I1" s="109"/>
    </row>
    <row r="2" spans="1:9" ht="57">
      <c r="A2" s="81"/>
      <c r="B2" s="82"/>
      <c r="C2" s="82"/>
      <c r="D2" s="110" t="s">
        <v>189</v>
      </c>
      <c r="E2" s="110" t="s">
        <v>190</v>
      </c>
      <c r="F2" s="110" t="s">
        <v>191</v>
      </c>
      <c r="G2" s="110" t="s">
        <v>192</v>
      </c>
      <c r="H2" s="110" t="s">
        <v>193</v>
      </c>
      <c r="I2" s="110" t="s">
        <v>194</v>
      </c>
    </row>
    <row r="3" spans="1:9" ht="13.5" customHeight="1">
      <c r="A3" s="87" t="s">
        <v>23</v>
      </c>
      <c r="B3" s="88">
        <v>1</v>
      </c>
      <c r="C3" s="87" t="s">
        <v>13</v>
      </c>
      <c r="D3" s="111">
        <v>322645</v>
      </c>
      <c r="E3" s="111">
        <v>3507012</v>
      </c>
      <c r="F3" s="111">
        <v>2308093</v>
      </c>
      <c r="G3" s="111">
        <v>28233</v>
      </c>
      <c r="H3" s="111">
        <v>82067</v>
      </c>
      <c r="I3" s="111">
        <v>6764</v>
      </c>
    </row>
    <row r="4" spans="1:9" ht="13.5" customHeight="1">
      <c r="A4" s="87" t="s">
        <v>14</v>
      </c>
      <c r="B4" s="88">
        <v>2</v>
      </c>
      <c r="C4" s="87" t="s">
        <v>15</v>
      </c>
      <c r="D4" s="111">
        <v>0</v>
      </c>
      <c r="E4" s="111">
        <v>3118405</v>
      </c>
      <c r="F4" s="111">
        <v>2600000</v>
      </c>
      <c r="G4" s="111">
        <v>0</v>
      </c>
      <c r="H4" s="111">
        <v>235595</v>
      </c>
      <c r="I4" s="111">
        <v>0</v>
      </c>
    </row>
    <row r="5" spans="1:9" ht="13.5" customHeight="1">
      <c r="A5" s="87" t="s">
        <v>16</v>
      </c>
      <c r="B5" s="88">
        <v>3</v>
      </c>
      <c r="C5" s="87" t="s">
        <v>17</v>
      </c>
      <c r="D5" s="111">
        <v>285183</v>
      </c>
      <c r="E5" s="111">
        <v>4235017</v>
      </c>
      <c r="F5" s="111">
        <v>3088352</v>
      </c>
      <c r="G5" s="111">
        <v>411</v>
      </c>
      <c r="H5" s="111">
        <v>9861</v>
      </c>
      <c r="I5" s="111">
        <v>4574</v>
      </c>
    </row>
    <row r="6" spans="1:9" ht="13.5" customHeight="1">
      <c r="A6" s="87" t="s">
        <v>18</v>
      </c>
      <c r="B6" s="88">
        <v>4</v>
      </c>
      <c r="C6" s="87" t="s">
        <v>19</v>
      </c>
      <c r="D6" s="111">
        <v>13600</v>
      </c>
      <c r="E6" s="111">
        <v>1278534</v>
      </c>
      <c r="F6" s="111">
        <v>854006</v>
      </c>
      <c r="G6" s="111">
        <v>15343</v>
      </c>
      <c r="H6" s="111">
        <v>85975</v>
      </c>
      <c r="I6" s="111">
        <v>2976</v>
      </c>
    </row>
    <row r="7" spans="1:9" ht="13.5" customHeight="1">
      <c r="A7" s="87" t="s">
        <v>18</v>
      </c>
      <c r="B7" s="88">
        <v>5</v>
      </c>
      <c r="C7" s="87" t="s">
        <v>20</v>
      </c>
      <c r="D7" s="111">
        <v>159952</v>
      </c>
      <c r="E7" s="111">
        <v>852000</v>
      </c>
      <c r="F7" s="111">
        <v>770000</v>
      </c>
      <c r="G7" s="111">
        <v>4830</v>
      </c>
      <c r="H7" s="111">
        <v>20830</v>
      </c>
      <c r="I7" s="111">
        <v>10000</v>
      </c>
    </row>
    <row r="8" spans="1:9" ht="13.5" customHeight="1">
      <c r="A8" s="87" t="s">
        <v>18</v>
      </c>
      <c r="B8" s="88">
        <v>6</v>
      </c>
      <c r="C8" s="87" t="s">
        <v>21</v>
      </c>
      <c r="D8" s="111">
        <v>1228600</v>
      </c>
      <c r="E8" s="111">
        <v>9174881</v>
      </c>
      <c r="F8" s="111">
        <v>2379860</v>
      </c>
      <c r="G8" s="111">
        <v>14173</v>
      </c>
      <c r="H8" s="111">
        <v>96916</v>
      </c>
      <c r="I8" s="111">
        <v>3427</v>
      </c>
    </row>
    <row r="9" spans="1:9" ht="13.5" customHeight="1">
      <c r="A9" s="87" t="s">
        <v>23</v>
      </c>
      <c r="B9" s="88">
        <v>7</v>
      </c>
      <c r="C9" s="87" t="s">
        <v>24</v>
      </c>
      <c r="D9" s="111">
        <v>307850</v>
      </c>
      <c r="E9" s="111">
        <v>1916423</v>
      </c>
      <c r="F9" s="111">
        <v>1732293</v>
      </c>
      <c r="G9" s="111">
        <v>350</v>
      </c>
      <c r="H9" s="111">
        <v>41835</v>
      </c>
      <c r="I9" s="111">
        <v>19619</v>
      </c>
    </row>
    <row r="10" spans="1:9" ht="13.5" customHeight="1">
      <c r="A10" s="87" t="s">
        <v>25</v>
      </c>
      <c r="B10" s="88">
        <v>8</v>
      </c>
      <c r="C10" s="87" t="s">
        <v>26</v>
      </c>
      <c r="D10" s="111">
        <v>20336</v>
      </c>
      <c r="E10" s="111">
        <v>1385689</v>
      </c>
      <c r="F10" s="111">
        <v>1290814</v>
      </c>
      <c r="G10" s="111">
        <v>830</v>
      </c>
      <c r="H10" s="111">
        <v>21014</v>
      </c>
      <c r="I10" s="111">
        <v>5980</v>
      </c>
    </row>
    <row r="11" spans="1:9" ht="13.5" customHeight="1">
      <c r="A11" s="87" t="s">
        <v>27</v>
      </c>
      <c r="B11" s="88">
        <v>9</v>
      </c>
      <c r="C11" s="87" t="s">
        <v>28</v>
      </c>
      <c r="D11" s="111">
        <v>78850</v>
      </c>
      <c r="E11" s="111">
        <v>1195777</v>
      </c>
      <c r="F11" s="111">
        <v>1171277</v>
      </c>
      <c r="G11" s="111">
        <v>39425</v>
      </c>
      <c r="H11" s="111">
        <v>6500</v>
      </c>
      <c r="I11" s="111">
        <v>15171</v>
      </c>
    </row>
    <row r="12" spans="1:9" ht="13.5" customHeight="1">
      <c r="A12" s="87" t="s">
        <v>25</v>
      </c>
      <c r="B12" s="88">
        <v>10</v>
      </c>
      <c r="C12" s="87" t="s">
        <v>29</v>
      </c>
      <c r="D12" s="111">
        <v>1220130</v>
      </c>
      <c r="E12" s="111">
        <v>2115468</v>
      </c>
      <c r="F12" s="111">
        <v>1369806</v>
      </c>
      <c r="G12" s="111">
        <v>576</v>
      </c>
      <c r="H12" s="111">
        <v>11336</v>
      </c>
      <c r="I12" s="111">
        <v>0</v>
      </c>
    </row>
    <row r="13" spans="1:9" ht="13.5" customHeight="1">
      <c r="A13" s="87" t="s">
        <v>30</v>
      </c>
      <c r="B13" s="88">
        <v>11</v>
      </c>
      <c r="C13" s="87" t="s">
        <v>31</v>
      </c>
      <c r="D13" s="111">
        <v>449527</v>
      </c>
      <c r="E13" s="111">
        <v>2196287</v>
      </c>
      <c r="F13" s="111">
        <v>463993</v>
      </c>
      <c r="G13" s="111">
        <v>5371</v>
      </c>
      <c r="H13" s="111">
        <v>71231</v>
      </c>
      <c r="I13" s="111">
        <v>4282</v>
      </c>
    </row>
    <row r="14" spans="1:9" ht="13.5" customHeight="1">
      <c r="A14" s="87" t="s">
        <v>27</v>
      </c>
      <c r="B14" s="88">
        <v>12</v>
      </c>
      <c r="C14" s="87" t="s">
        <v>32</v>
      </c>
      <c r="D14" s="111">
        <v>0</v>
      </c>
      <c r="E14" s="111">
        <v>16708165</v>
      </c>
      <c r="F14" s="111">
        <v>2147117</v>
      </c>
      <c r="G14" s="111">
        <v>0</v>
      </c>
      <c r="H14" s="111">
        <v>6561</v>
      </c>
      <c r="I14" s="111">
        <v>6561</v>
      </c>
    </row>
    <row r="15" spans="1:9" ht="13.5" customHeight="1">
      <c r="A15" s="87" t="s">
        <v>18</v>
      </c>
      <c r="B15" s="91">
        <v>13</v>
      </c>
      <c r="C15" s="87" t="s">
        <v>33</v>
      </c>
      <c r="D15" s="111">
        <v>745320</v>
      </c>
      <c r="E15" s="111">
        <v>5149186</v>
      </c>
      <c r="F15" s="111">
        <v>3271332</v>
      </c>
      <c r="G15" s="111">
        <v>0</v>
      </c>
      <c r="H15" s="111">
        <v>18305</v>
      </c>
      <c r="I15" s="111">
        <v>2317</v>
      </c>
    </row>
    <row r="16" spans="1:9" ht="13.5" customHeight="1">
      <c r="A16" s="87" t="s">
        <v>34</v>
      </c>
      <c r="B16" s="91">
        <v>14</v>
      </c>
      <c r="C16" s="87" t="s">
        <v>35</v>
      </c>
      <c r="D16" s="111">
        <v>3291460</v>
      </c>
      <c r="E16" s="111">
        <v>4956578</v>
      </c>
      <c r="F16" s="111">
        <v>3571572</v>
      </c>
      <c r="G16" s="111">
        <v>6992</v>
      </c>
      <c r="H16" s="111">
        <v>20786</v>
      </c>
      <c r="I16" s="111">
        <v>4889</v>
      </c>
    </row>
    <row r="17" spans="1:9" ht="13.5" customHeight="1">
      <c r="A17" s="87" t="s">
        <v>16</v>
      </c>
      <c r="B17" s="91">
        <v>15</v>
      </c>
      <c r="C17" s="87" t="s">
        <v>36</v>
      </c>
      <c r="D17" s="111">
        <v>50852</v>
      </c>
      <c r="E17" s="111">
        <v>1673852</v>
      </c>
      <c r="F17" s="111">
        <v>1372000</v>
      </c>
      <c r="G17" s="111">
        <v>10327</v>
      </c>
      <c r="H17" s="111">
        <v>107719</v>
      </c>
      <c r="I17" s="111">
        <v>7100</v>
      </c>
    </row>
    <row r="18" spans="1:9" ht="13.5" customHeight="1">
      <c r="A18" s="87" t="s">
        <v>37</v>
      </c>
      <c r="B18" s="91">
        <v>16</v>
      </c>
      <c r="C18" s="87" t="s">
        <v>38</v>
      </c>
      <c r="D18" s="111">
        <v>1213558</v>
      </c>
      <c r="E18" s="111">
        <v>1858013</v>
      </c>
      <c r="F18" s="111">
        <v>1119968</v>
      </c>
      <c r="G18" s="111">
        <v>473</v>
      </c>
      <c r="H18" s="111">
        <v>10432</v>
      </c>
      <c r="I18" s="111">
        <v>7626</v>
      </c>
    </row>
    <row r="19" spans="1:9" ht="13.5" customHeight="1">
      <c r="A19" s="87" t="s">
        <v>37</v>
      </c>
      <c r="B19" s="91">
        <v>17</v>
      </c>
      <c r="C19" s="87" t="s">
        <v>39</v>
      </c>
      <c r="D19" s="111">
        <v>47229</v>
      </c>
      <c r="E19" s="111">
        <v>4818212</v>
      </c>
      <c r="F19" s="111">
        <v>4000000</v>
      </c>
      <c r="G19" s="111">
        <v>5053</v>
      </c>
      <c r="H19" s="111">
        <v>24250</v>
      </c>
      <c r="I19" s="111">
        <v>6872</v>
      </c>
    </row>
    <row r="20" spans="1:9" ht="13.5" customHeight="1">
      <c r="A20" s="87" t="s">
        <v>40</v>
      </c>
      <c r="B20" s="91">
        <v>18</v>
      </c>
      <c r="C20" s="87" t="s">
        <v>41</v>
      </c>
      <c r="D20" s="111">
        <v>0</v>
      </c>
      <c r="E20" s="111">
        <v>2081648</v>
      </c>
      <c r="F20" s="111">
        <v>2058868</v>
      </c>
      <c r="G20" s="111">
        <v>1455</v>
      </c>
      <c r="H20" s="111">
        <v>17964</v>
      </c>
      <c r="I20" s="111">
        <v>0</v>
      </c>
    </row>
    <row r="21" spans="1:9" ht="13.5" customHeight="1">
      <c r="A21" s="87" t="s">
        <v>42</v>
      </c>
      <c r="B21" s="91">
        <v>19</v>
      </c>
      <c r="C21" s="87" t="s">
        <v>43</v>
      </c>
      <c r="D21" s="111">
        <v>92198</v>
      </c>
      <c r="E21" s="111">
        <v>1862663</v>
      </c>
      <c r="F21" s="111">
        <v>1316158</v>
      </c>
      <c r="G21" s="111">
        <v>6830</v>
      </c>
      <c r="H21" s="111">
        <v>143310</v>
      </c>
      <c r="I21" s="111">
        <v>4538</v>
      </c>
    </row>
    <row r="22" spans="1:9" ht="13.5" customHeight="1">
      <c r="A22" s="87" t="s">
        <v>44</v>
      </c>
      <c r="B22" s="91" t="s">
        <v>45</v>
      </c>
      <c r="C22" s="87" t="s">
        <v>46</v>
      </c>
      <c r="D22" s="111">
        <v>534488</v>
      </c>
      <c r="E22" s="111">
        <v>1460250</v>
      </c>
      <c r="F22" s="111">
        <v>382489</v>
      </c>
      <c r="G22" s="111">
        <v>1</v>
      </c>
      <c r="H22" s="111">
        <v>2136</v>
      </c>
      <c r="I22" s="111">
        <v>2096</v>
      </c>
    </row>
    <row r="23" spans="1:9" ht="13.5" customHeight="1">
      <c r="A23" s="87" t="s">
        <v>44</v>
      </c>
      <c r="B23" s="91" t="s">
        <v>47</v>
      </c>
      <c r="C23" s="87" t="s">
        <v>48</v>
      </c>
      <c r="D23" s="111">
        <v>1493</v>
      </c>
      <c r="E23" s="111">
        <v>1149236</v>
      </c>
      <c r="F23" s="111">
        <v>414788</v>
      </c>
      <c r="G23" s="111">
        <v>0</v>
      </c>
      <c r="H23" s="111">
        <v>5737</v>
      </c>
      <c r="I23" s="111">
        <v>5737</v>
      </c>
    </row>
    <row r="24" spans="1:9" ht="13.5" customHeight="1">
      <c r="A24" s="87" t="s">
        <v>49</v>
      </c>
      <c r="B24" s="91">
        <v>21</v>
      </c>
      <c r="C24" s="87" t="s">
        <v>50</v>
      </c>
      <c r="D24" s="111">
        <v>88881</v>
      </c>
      <c r="E24" s="111">
        <v>5123255</v>
      </c>
      <c r="F24" s="111">
        <v>4566892</v>
      </c>
      <c r="G24" s="111">
        <v>2530</v>
      </c>
      <c r="H24" s="111">
        <v>60399</v>
      </c>
      <c r="I24" s="111">
        <v>8463</v>
      </c>
    </row>
    <row r="25" spans="1:9" ht="13.5" customHeight="1">
      <c r="A25" s="87" t="s">
        <v>51</v>
      </c>
      <c r="B25" s="88">
        <v>22</v>
      </c>
      <c r="C25" s="93" t="s">
        <v>52</v>
      </c>
      <c r="D25" s="112">
        <v>70116</v>
      </c>
      <c r="E25" s="112">
        <v>4800000</v>
      </c>
      <c r="F25" s="112"/>
      <c r="G25" s="112">
        <v>420626</v>
      </c>
      <c r="H25" s="112">
        <v>4800000</v>
      </c>
      <c r="I25" s="112">
        <v>10500</v>
      </c>
    </row>
    <row r="26" spans="1:9" ht="13.5" customHeight="1">
      <c r="A26" s="87" t="s">
        <v>42</v>
      </c>
      <c r="B26" s="91">
        <v>23</v>
      </c>
      <c r="C26" s="87" t="s">
        <v>53</v>
      </c>
      <c r="D26" s="111">
        <v>6306</v>
      </c>
      <c r="E26" s="111">
        <v>1525000</v>
      </c>
      <c r="F26" s="111">
        <v>1200000</v>
      </c>
      <c r="G26" s="111">
        <v>0</v>
      </c>
      <c r="H26" s="111">
        <v>10000</v>
      </c>
      <c r="I26" s="111">
        <v>4000</v>
      </c>
    </row>
    <row r="27" spans="1:22" ht="13.5" customHeight="1">
      <c r="A27" s="87" t="s">
        <v>54</v>
      </c>
      <c r="B27" s="91">
        <v>24</v>
      </c>
      <c r="C27" s="87" t="s">
        <v>55</v>
      </c>
      <c r="D27" s="111">
        <v>42958</v>
      </c>
      <c r="E27" s="111">
        <v>10094346</v>
      </c>
      <c r="F27" s="111">
        <v>9839312</v>
      </c>
      <c r="G27" s="111">
        <v>2789</v>
      </c>
      <c r="H27" s="111">
        <v>19799</v>
      </c>
      <c r="I27" s="111">
        <v>8424</v>
      </c>
      <c r="J27" s="113"/>
      <c r="K27"/>
      <c r="L27"/>
      <c r="M27"/>
      <c r="N27"/>
      <c r="O27"/>
      <c r="P27"/>
      <c r="Q27"/>
      <c r="R27"/>
      <c r="S27"/>
      <c r="T27"/>
      <c r="U27"/>
      <c r="V27"/>
    </row>
    <row r="28" spans="1:9" ht="13.5" customHeight="1">
      <c r="A28" s="87" t="s">
        <v>56</v>
      </c>
      <c r="B28" s="91">
        <v>25</v>
      </c>
      <c r="C28" s="87" t="s">
        <v>57</v>
      </c>
      <c r="D28" s="111">
        <v>37445</v>
      </c>
      <c r="E28" s="111">
        <v>205313</v>
      </c>
      <c r="F28" s="111">
        <v>73410</v>
      </c>
      <c r="G28" s="111">
        <v>555</v>
      </c>
      <c r="H28" s="111">
        <v>14238</v>
      </c>
      <c r="I28" s="111">
        <v>768</v>
      </c>
    </row>
    <row r="29" spans="1:9" ht="13.5" customHeight="1">
      <c r="A29" s="87" t="s">
        <v>23</v>
      </c>
      <c r="B29" s="91">
        <v>26</v>
      </c>
      <c r="C29" s="87" t="s">
        <v>58</v>
      </c>
      <c r="D29" s="111">
        <v>136120</v>
      </c>
      <c r="E29" s="111">
        <v>1741962</v>
      </c>
      <c r="F29" s="111">
        <v>1654408</v>
      </c>
      <c r="G29" s="111">
        <v>3894</v>
      </c>
      <c r="H29" s="111">
        <v>20211</v>
      </c>
      <c r="I29" s="111">
        <v>5669</v>
      </c>
    </row>
    <row r="30" spans="1:9" ht="13.5" customHeight="1">
      <c r="A30" s="87" t="s">
        <v>59</v>
      </c>
      <c r="B30" s="91">
        <v>27</v>
      </c>
      <c r="C30" s="87" t="s">
        <v>60</v>
      </c>
      <c r="D30" s="111">
        <v>44900</v>
      </c>
      <c r="E30" s="111">
        <v>7236977</v>
      </c>
      <c r="F30" s="111">
        <v>6613476</v>
      </c>
      <c r="G30" s="111">
        <v>6447</v>
      </c>
      <c r="H30" s="111">
        <v>43000</v>
      </c>
      <c r="I30" s="111">
        <v>6011</v>
      </c>
    </row>
    <row r="31" spans="1:9" ht="13.5" customHeight="1">
      <c r="A31" s="87" t="s">
        <v>40</v>
      </c>
      <c r="B31" s="91">
        <v>28</v>
      </c>
      <c r="C31" s="87" t="s">
        <v>61</v>
      </c>
      <c r="D31" s="111">
        <v>204117</v>
      </c>
      <c r="E31" s="111">
        <v>2621342</v>
      </c>
      <c r="F31" s="111">
        <v>2167396</v>
      </c>
      <c r="G31" s="111">
        <v>234</v>
      </c>
      <c r="H31" s="111">
        <v>13639</v>
      </c>
      <c r="I31" s="111">
        <v>4961</v>
      </c>
    </row>
    <row r="32" spans="1:9" ht="13.5" customHeight="1">
      <c r="A32" s="87" t="s">
        <v>51</v>
      </c>
      <c r="B32" s="91">
        <v>29</v>
      </c>
      <c r="C32" s="87" t="s">
        <v>62</v>
      </c>
      <c r="D32" s="111">
        <v>462382</v>
      </c>
      <c r="E32" s="111">
        <v>1432582</v>
      </c>
      <c r="F32" s="111">
        <v>652788</v>
      </c>
      <c r="G32" s="111">
        <v>4950</v>
      </c>
      <c r="H32" s="111">
        <v>49746</v>
      </c>
      <c r="I32" s="111">
        <v>5404</v>
      </c>
    </row>
    <row r="33" spans="1:9" ht="13.5" customHeight="1">
      <c r="A33" s="87" t="s">
        <v>63</v>
      </c>
      <c r="B33" s="91">
        <v>30</v>
      </c>
      <c r="C33" s="87" t="s">
        <v>64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</row>
    <row r="34" spans="1:9" ht="13.5" customHeight="1">
      <c r="A34" s="87" t="s">
        <v>27</v>
      </c>
      <c r="B34" s="88">
        <v>31</v>
      </c>
      <c r="C34" s="93" t="s">
        <v>65</v>
      </c>
      <c r="D34" s="112">
        <v>737887</v>
      </c>
      <c r="E34" s="112">
        <v>5023420</v>
      </c>
      <c r="F34" s="112">
        <v>3200000</v>
      </c>
      <c r="G34" s="112">
        <v>21832</v>
      </c>
      <c r="H34" s="112">
        <v>76512</v>
      </c>
      <c r="I34" s="112">
        <v>4710</v>
      </c>
    </row>
    <row r="35" spans="1:9" ht="13.5" customHeight="1">
      <c r="A35" s="87" t="s">
        <v>27</v>
      </c>
      <c r="B35" s="91">
        <v>32</v>
      </c>
      <c r="C35" s="87" t="s">
        <v>66</v>
      </c>
      <c r="D35" s="111">
        <v>4141</v>
      </c>
      <c r="E35" s="111">
        <v>16448</v>
      </c>
      <c r="F35" s="104" t="s">
        <v>22</v>
      </c>
      <c r="G35" s="111">
        <v>2879</v>
      </c>
      <c r="H35" s="111">
        <v>9474</v>
      </c>
      <c r="I35" s="111">
        <v>4388</v>
      </c>
    </row>
    <row r="36" spans="1:14" ht="13.5" customHeight="1">
      <c r="A36" s="87" t="s">
        <v>54</v>
      </c>
      <c r="B36" s="91">
        <v>33</v>
      </c>
      <c r="C36" s="87" t="s">
        <v>67</v>
      </c>
      <c r="D36" s="112">
        <v>340432</v>
      </c>
      <c r="E36" s="112">
        <v>5753144</v>
      </c>
      <c r="F36" s="112">
        <v>2620316</v>
      </c>
      <c r="G36" s="112">
        <v>14</v>
      </c>
      <c r="H36" s="112">
        <v>46662</v>
      </c>
      <c r="I36" s="112">
        <v>7699</v>
      </c>
      <c r="J36" s="95"/>
      <c r="K36" s="95"/>
      <c r="L36" s="95"/>
      <c r="M36" s="95"/>
      <c r="N36" s="95"/>
    </row>
    <row r="37" spans="1:9" ht="13.5" customHeight="1">
      <c r="A37" s="87" t="s">
        <v>30</v>
      </c>
      <c r="B37" s="91">
        <v>34</v>
      </c>
      <c r="C37" s="87" t="s">
        <v>68</v>
      </c>
      <c r="D37" s="111">
        <v>181715</v>
      </c>
      <c r="E37" s="111">
        <v>6997003</v>
      </c>
      <c r="F37" s="111">
        <v>3135212</v>
      </c>
      <c r="G37" s="111">
        <v>0</v>
      </c>
      <c r="H37" s="111">
        <v>354898</v>
      </c>
      <c r="I37" s="111">
        <v>4033</v>
      </c>
    </row>
    <row r="38" spans="1:9" ht="13.5" customHeight="1">
      <c r="A38" s="87" t="s">
        <v>51</v>
      </c>
      <c r="B38" s="91">
        <v>35</v>
      </c>
      <c r="C38" s="87" t="s">
        <v>69</v>
      </c>
      <c r="D38" s="111">
        <v>128527</v>
      </c>
      <c r="E38" s="114" t="s">
        <v>22</v>
      </c>
      <c r="F38" s="114" t="s">
        <v>22</v>
      </c>
      <c r="G38" s="111">
        <v>4077</v>
      </c>
      <c r="H38" s="114" t="s">
        <v>22</v>
      </c>
      <c r="I38" s="114" t="s">
        <v>22</v>
      </c>
    </row>
    <row r="39" spans="1:9" ht="13.5" customHeight="1">
      <c r="A39" s="87" t="s">
        <v>40</v>
      </c>
      <c r="B39" s="91">
        <v>36</v>
      </c>
      <c r="C39" s="87" t="s">
        <v>70</v>
      </c>
      <c r="D39" s="111">
        <v>914</v>
      </c>
      <c r="E39" s="111">
        <v>1500964</v>
      </c>
      <c r="F39" s="111">
        <v>1500000</v>
      </c>
      <c r="G39" s="111">
        <v>13</v>
      </c>
      <c r="H39" s="111">
        <v>9013</v>
      </c>
      <c r="I39" s="111">
        <v>4400</v>
      </c>
    </row>
    <row r="40" spans="1:9" ht="13.5" customHeight="1">
      <c r="A40" s="87" t="s">
        <v>40</v>
      </c>
      <c r="B40" s="91">
        <v>37</v>
      </c>
      <c r="C40" s="87" t="s">
        <v>71</v>
      </c>
      <c r="D40" s="111">
        <v>844978</v>
      </c>
      <c r="E40" s="111">
        <v>3280186</v>
      </c>
      <c r="F40" s="111">
        <v>2886280</v>
      </c>
      <c r="G40" s="111">
        <v>14943</v>
      </c>
      <c r="H40" s="111">
        <v>30170</v>
      </c>
      <c r="I40" s="111">
        <v>3778</v>
      </c>
    </row>
    <row r="41" spans="1:9" ht="13.5" customHeight="1">
      <c r="A41" s="87" t="s">
        <v>23</v>
      </c>
      <c r="B41" s="91">
        <v>38</v>
      </c>
      <c r="C41" s="87" t="s">
        <v>72</v>
      </c>
      <c r="D41" s="111">
        <v>12662</v>
      </c>
      <c r="E41" s="111">
        <v>2620962</v>
      </c>
      <c r="F41" s="111">
        <v>2240000</v>
      </c>
      <c r="G41" s="111">
        <v>900</v>
      </c>
      <c r="H41" s="112">
        <v>12280</v>
      </c>
      <c r="I41" s="114" t="s">
        <v>22</v>
      </c>
    </row>
    <row r="42" spans="1:9" s="95" customFormat="1" ht="13.5" customHeight="1">
      <c r="A42" s="93" t="s">
        <v>56</v>
      </c>
      <c r="B42" s="91">
        <v>39</v>
      </c>
      <c r="C42" s="93" t="s">
        <v>73</v>
      </c>
      <c r="D42" s="112">
        <v>690</v>
      </c>
      <c r="E42" s="112">
        <v>22209</v>
      </c>
      <c r="F42" s="112">
        <v>21500</v>
      </c>
      <c r="G42" s="112">
        <v>2132</v>
      </c>
      <c r="H42" s="112">
        <v>26797</v>
      </c>
      <c r="I42" s="112">
        <v>6866</v>
      </c>
    </row>
    <row r="43" spans="1:9" s="95" customFormat="1" ht="13.5" customHeight="1">
      <c r="A43" s="93" t="s">
        <v>54</v>
      </c>
      <c r="B43" s="91">
        <v>40</v>
      </c>
      <c r="C43" s="93" t="s">
        <v>74</v>
      </c>
      <c r="D43" s="112">
        <v>516</v>
      </c>
      <c r="E43" s="112">
        <v>2933644</v>
      </c>
      <c r="F43" s="112">
        <v>2662736</v>
      </c>
      <c r="G43" s="112">
        <v>864</v>
      </c>
      <c r="H43" s="112">
        <v>20575</v>
      </c>
      <c r="I43" s="112">
        <v>5880</v>
      </c>
    </row>
    <row r="44" spans="1:9" ht="13.5" customHeight="1">
      <c r="A44" s="87" t="s">
        <v>40</v>
      </c>
      <c r="B44" s="91">
        <v>41</v>
      </c>
      <c r="C44" s="87" t="s">
        <v>75</v>
      </c>
      <c r="D44" s="114" t="s">
        <v>22</v>
      </c>
      <c r="E44" s="114" t="s">
        <v>22</v>
      </c>
      <c r="F44" s="111">
        <v>1559047</v>
      </c>
      <c r="G44" s="111">
        <v>187538</v>
      </c>
      <c r="H44" s="111">
        <v>1468253</v>
      </c>
      <c r="I44" s="111">
        <v>3288</v>
      </c>
    </row>
    <row r="45" spans="1:9" ht="13.5" customHeight="1">
      <c r="A45" s="87" t="s">
        <v>23</v>
      </c>
      <c r="B45" s="91">
        <v>42</v>
      </c>
      <c r="C45" s="87" t="s">
        <v>76</v>
      </c>
      <c r="D45" s="111">
        <v>173562</v>
      </c>
      <c r="E45" s="111">
        <v>2224759</v>
      </c>
      <c r="F45" s="111">
        <v>1441790</v>
      </c>
      <c r="G45" s="111">
        <v>2622</v>
      </c>
      <c r="H45" s="111">
        <v>47456</v>
      </c>
      <c r="I45" s="111">
        <v>3003</v>
      </c>
    </row>
    <row r="46" spans="1:9" ht="13.5" customHeight="1">
      <c r="A46" s="87" t="s">
        <v>16</v>
      </c>
      <c r="B46" s="88">
        <v>43</v>
      </c>
      <c r="C46" s="93" t="s">
        <v>77</v>
      </c>
      <c r="D46" s="112">
        <v>110218</v>
      </c>
      <c r="E46" s="112">
        <v>6037239</v>
      </c>
      <c r="F46" s="112">
        <v>150000</v>
      </c>
      <c r="G46" s="112">
        <v>276</v>
      </c>
      <c r="H46" s="112">
        <v>5676</v>
      </c>
      <c r="I46" s="112">
        <v>3567</v>
      </c>
    </row>
    <row r="47" spans="1:9" ht="13.5" customHeight="1">
      <c r="A47" s="87" t="s">
        <v>78</v>
      </c>
      <c r="B47" s="91">
        <v>44</v>
      </c>
      <c r="C47" s="87" t="s">
        <v>79</v>
      </c>
      <c r="D47" s="111">
        <v>277215</v>
      </c>
      <c r="E47" s="111">
        <v>6102995</v>
      </c>
      <c r="F47" s="111">
        <v>3833266</v>
      </c>
      <c r="G47" s="111">
        <v>0</v>
      </c>
      <c r="H47" s="111">
        <v>47881</v>
      </c>
      <c r="I47" s="111">
        <v>13740</v>
      </c>
    </row>
    <row r="48" spans="1:9" ht="13.5" customHeight="1">
      <c r="A48" s="87" t="s">
        <v>40</v>
      </c>
      <c r="B48" s="91">
        <v>45</v>
      </c>
      <c r="C48" s="87" t="s">
        <v>80</v>
      </c>
      <c r="D48" s="112">
        <v>0</v>
      </c>
      <c r="E48" s="114" t="s">
        <v>22</v>
      </c>
      <c r="F48" s="114" t="s">
        <v>22</v>
      </c>
      <c r="G48" s="111">
        <v>943748</v>
      </c>
      <c r="H48" s="114" t="s">
        <v>22</v>
      </c>
      <c r="I48" s="114" t="s">
        <v>22</v>
      </c>
    </row>
    <row r="49" spans="1:9" ht="13.5" customHeight="1">
      <c r="A49" s="87" t="s">
        <v>27</v>
      </c>
      <c r="B49" s="91">
        <v>46</v>
      </c>
      <c r="C49" s="87" t="s">
        <v>81</v>
      </c>
      <c r="D49" s="111">
        <v>34534</v>
      </c>
      <c r="E49" s="111">
        <v>1928701</v>
      </c>
      <c r="F49" s="111">
        <v>1679023</v>
      </c>
      <c r="G49" s="111">
        <v>4120</v>
      </c>
      <c r="H49" s="111">
        <v>23660</v>
      </c>
      <c r="I49" s="111">
        <v>4120</v>
      </c>
    </row>
    <row r="50" spans="1:9" ht="13.5" customHeight="1">
      <c r="A50" s="87" t="s">
        <v>54</v>
      </c>
      <c r="B50" s="88">
        <v>47</v>
      </c>
      <c r="C50" s="87" t="s">
        <v>82</v>
      </c>
      <c r="D50" s="112">
        <v>490090</v>
      </c>
      <c r="E50" s="112">
        <v>1015883</v>
      </c>
      <c r="F50" s="112">
        <v>747979</v>
      </c>
      <c r="G50" s="112">
        <v>2420</v>
      </c>
      <c r="H50" s="112">
        <v>34066</v>
      </c>
      <c r="I50" s="112">
        <v>4206</v>
      </c>
    </row>
    <row r="51" spans="1:9" s="95" customFormat="1" ht="13.5" customHeight="1">
      <c r="A51" s="93" t="s">
        <v>30</v>
      </c>
      <c r="B51" s="88">
        <v>48</v>
      </c>
      <c r="C51" s="93" t="s">
        <v>83</v>
      </c>
      <c r="D51" s="112">
        <v>32980</v>
      </c>
      <c r="E51" s="112">
        <v>1652952</v>
      </c>
      <c r="F51" s="112">
        <v>1558354</v>
      </c>
      <c r="G51" s="112">
        <v>0</v>
      </c>
      <c r="H51" s="112">
        <v>114597</v>
      </c>
      <c r="I51" s="112">
        <v>3893</v>
      </c>
    </row>
    <row r="52" spans="1:9" ht="13.5" customHeight="1">
      <c r="A52" s="87" t="s">
        <v>78</v>
      </c>
      <c r="B52" s="91">
        <v>49</v>
      </c>
      <c r="C52" s="87" t="s">
        <v>84</v>
      </c>
      <c r="D52" s="111">
        <v>157643</v>
      </c>
      <c r="E52" s="111">
        <v>5485465</v>
      </c>
      <c r="F52" s="111">
        <v>4612298</v>
      </c>
      <c r="G52" s="111">
        <v>0</v>
      </c>
      <c r="H52" s="111">
        <v>29932</v>
      </c>
      <c r="I52" s="111">
        <v>6000</v>
      </c>
    </row>
    <row r="53" spans="1:9" ht="13.5" customHeight="1">
      <c r="A53" s="87" t="s">
        <v>34</v>
      </c>
      <c r="B53" s="91">
        <v>50</v>
      </c>
      <c r="C53" s="87" t="s">
        <v>85</v>
      </c>
      <c r="D53" s="111">
        <v>2416</v>
      </c>
      <c r="E53" s="104" t="s">
        <v>22</v>
      </c>
      <c r="F53" s="111">
        <v>2500000</v>
      </c>
      <c r="G53" s="111">
        <v>8502</v>
      </c>
      <c r="H53" s="111">
        <f>G53+589362</f>
        <v>597864</v>
      </c>
      <c r="I53" s="111">
        <v>5040</v>
      </c>
    </row>
    <row r="54" spans="1:9" ht="13.5" customHeight="1">
      <c r="A54" s="87" t="s">
        <v>25</v>
      </c>
      <c r="B54" s="91">
        <v>51</v>
      </c>
      <c r="C54" s="87" t="s">
        <v>86</v>
      </c>
      <c r="D54" s="111">
        <v>7692</v>
      </c>
      <c r="E54" s="111">
        <v>2237901</v>
      </c>
      <c r="F54" s="111">
        <v>2124027</v>
      </c>
      <c r="G54" s="111">
        <v>0</v>
      </c>
      <c r="H54" s="111">
        <v>11835</v>
      </c>
      <c r="I54" s="111">
        <v>7518</v>
      </c>
    </row>
    <row r="55" spans="1:9" ht="13.5" customHeight="1">
      <c r="A55" s="87" t="s">
        <v>25</v>
      </c>
      <c r="B55" s="91">
        <v>52</v>
      </c>
      <c r="C55" s="87" t="s">
        <v>87</v>
      </c>
      <c r="D55" s="111">
        <v>100000</v>
      </c>
      <c r="E55" s="111">
        <v>3500000</v>
      </c>
      <c r="F55" s="111">
        <v>2002000</v>
      </c>
      <c r="G55" s="111">
        <v>1000</v>
      </c>
      <c r="H55" s="111">
        <v>2000</v>
      </c>
      <c r="I55" s="111">
        <v>800</v>
      </c>
    </row>
    <row r="56" spans="1:9" ht="13.5" customHeight="1">
      <c r="A56" s="87" t="s">
        <v>78</v>
      </c>
      <c r="B56" s="91">
        <v>53</v>
      </c>
      <c r="C56" s="87" t="s">
        <v>88</v>
      </c>
      <c r="D56" s="111">
        <v>278026</v>
      </c>
      <c r="E56" s="111">
        <v>6747000</v>
      </c>
      <c r="F56" s="111">
        <v>3346798</v>
      </c>
      <c r="G56" s="111">
        <v>4732</v>
      </c>
      <c r="H56" s="111">
        <v>28636</v>
      </c>
      <c r="I56" s="111">
        <v>9766</v>
      </c>
    </row>
    <row r="57" spans="1:9" ht="13.5" customHeight="1">
      <c r="A57" s="87" t="s">
        <v>89</v>
      </c>
      <c r="B57" s="91">
        <v>54</v>
      </c>
      <c r="C57" s="87" t="s">
        <v>90</v>
      </c>
      <c r="D57" s="111">
        <v>5778</v>
      </c>
      <c r="E57" s="111">
        <v>1862403</v>
      </c>
      <c r="F57" s="111">
        <v>1501561</v>
      </c>
      <c r="G57" s="111">
        <v>1680</v>
      </c>
      <c r="H57" s="111">
        <v>16087</v>
      </c>
      <c r="I57" s="111">
        <v>95</v>
      </c>
    </row>
    <row r="58" spans="1:9" ht="13.5" customHeight="1">
      <c r="A58" s="87" t="s">
        <v>89</v>
      </c>
      <c r="B58" s="91">
        <v>55</v>
      </c>
      <c r="C58" s="87" t="s">
        <v>91</v>
      </c>
      <c r="D58" s="111">
        <v>104018</v>
      </c>
      <c r="E58" s="111">
        <v>4369274</v>
      </c>
      <c r="F58" s="111">
        <v>4050726</v>
      </c>
      <c r="G58" s="111">
        <v>739</v>
      </c>
      <c r="H58" s="111">
        <v>31000</v>
      </c>
      <c r="I58" s="111">
        <v>9770</v>
      </c>
    </row>
    <row r="59" spans="1:9" ht="13.5" customHeight="1">
      <c r="A59" s="87" t="s">
        <v>51</v>
      </c>
      <c r="B59" s="91">
        <v>56</v>
      </c>
      <c r="C59" s="87" t="s">
        <v>92</v>
      </c>
      <c r="D59" s="111">
        <v>81889</v>
      </c>
      <c r="E59" s="111">
        <v>4865286</v>
      </c>
      <c r="F59" s="111">
        <v>4198556</v>
      </c>
      <c r="G59" s="111">
        <v>64</v>
      </c>
      <c r="H59" s="111">
        <v>8395</v>
      </c>
      <c r="I59" s="111">
        <v>6240</v>
      </c>
    </row>
    <row r="60" spans="1:9" ht="13.5" customHeight="1">
      <c r="A60" s="87" t="s">
        <v>93</v>
      </c>
      <c r="B60" s="91">
        <v>57</v>
      </c>
      <c r="C60" s="87" t="s">
        <v>94</v>
      </c>
      <c r="D60" s="111">
        <v>345661</v>
      </c>
      <c r="E60" s="111">
        <v>570715</v>
      </c>
      <c r="F60" s="111">
        <v>570715</v>
      </c>
      <c r="G60" s="111">
        <v>56</v>
      </c>
      <c r="H60" s="111">
        <v>9086</v>
      </c>
      <c r="I60" s="111">
        <v>140</v>
      </c>
    </row>
    <row r="61" spans="1:9" ht="13.5" customHeight="1">
      <c r="A61" s="87" t="s">
        <v>49</v>
      </c>
      <c r="B61" s="88">
        <v>58</v>
      </c>
      <c r="C61" s="93" t="s">
        <v>95</v>
      </c>
      <c r="D61" s="112">
        <v>0</v>
      </c>
      <c r="E61" s="112">
        <v>2216616</v>
      </c>
      <c r="F61" s="112">
        <v>15473477</v>
      </c>
      <c r="G61" s="112">
        <v>0</v>
      </c>
      <c r="H61" s="112">
        <v>27648</v>
      </c>
      <c r="I61" s="112">
        <v>0</v>
      </c>
    </row>
    <row r="62" spans="1:13" ht="13.5" customHeight="1">
      <c r="A62" s="93" t="s">
        <v>96</v>
      </c>
      <c r="B62" s="88">
        <v>59</v>
      </c>
      <c r="C62" s="93" t="s">
        <v>97</v>
      </c>
      <c r="D62" s="112">
        <v>1475900</v>
      </c>
      <c r="E62" s="112">
        <v>7211157</v>
      </c>
      <c r="F62" s="112">
        <v>5047411</v>
      </c>
      <c r="G62" s="112">
        <v>5366</v>
      </c>
      <c r="H62" s="112">
        <v>10000</v>
      </c>
      <c r="I62" s="112">
        <v>10000</v>
      </c>
      <c r="J62" s="95"/>
      <c r="K62" s="95"/>
      <c r="L62" s="95"/>
      <c r="M62" s="95"/>
    </row>
    <row r="63" spans="1:9" ht="13.5" customHeight="1">
      <c r="A63" s="87" t="s">
        <v>98</v>
      </c>
      <c r="B63" s="91">
        <v>60</v>
      </c>
      <c r="C63" s="87" t="s">
        <v>99</v>
      </c>
      <c r="D63" s="111">
        <v>172067</v>
      </c>
      <c r="E63" s="111">
        <v>5291986</v>
      </c>
      <c r="F63" s="111">
        <v>4646000</v>
      </c>
      <c r="G63" s="111">
        <v>1763</v>
      </c>
      <c r="H63" s="111">
        <v>25088</v>
      </c>
      <c r="I63" s="111">
        <v>3331</v>
      </c>
    </row>
    <row r="64" spans="1:9" s="95" customFormat="1" ht="13.5" customHeight="1">
      <c r="A64" s="93" t="s">
        <v>34</v>
      </c>
      <c r="B64" s="91">
        <v>61</v>
      </c>
      <c r="C64" s="93" t="s">
        <v>100</v>
      </c>
      <c r="D64" s="112">
        <v>135031</v>
      </c>
      <c r="E64" s="112">
        <v>5481782</v>
      </c>
      <c r="F64" s="112">
        <v>4271596</v>
      </c>
      <c r="G64" s="112">
        <v>11443</v>
      </c>
      <c r="H64" s="112">
        <v>48862</v>
      </c>
      <c r="I64" s="112">
        <v>4450</v>
      </c>
    </row>
    <row r="65" spans="1:9" ht="13.5" customHeight="1">
      <c r="A65" s="96"/>
      <c r="B65" s="88"/>
      <c r="C65" s="96"/>
      <c r="D65" s="115"/>
      <c r="E65" s="115"/>
      <c r="F65" s="115"/>
      <c r="G65" s="115"/>
      <c r="H65" s="115"/>
      <c r="I65" s="115"/>
    </row>
    <row r="66" spans="1:9" ht="13.5" customHeight="1">
      <c r="A66" s="87" t="s">
        <v>101</v>
      </c>
      <c r="B66" s="91">
        <v>63</v>
      </c>
      <c r="C66" s="87" t="s">
        <v>102</v>
      </c>
      <c r="D66" s="111">
        <v>291858</v>
      </c>
      <c r="E66" s="104" t="s">
        <v>22</v>
      </c>
      <c r="F66" s="104" t="s">
        <v>22</v>
      </c>
      <c r="G66" s="111">
        <v>31206</v>
      </c>
      <c r="H66" s="104" t="s">
        <v>22</v>
      </c>
      <c r="I66" s="104" t="s">
        <v>22</v>
      </c>
    </row>
    <row r="67" spans="1:9" ht="13.5" customHeight="1">
      <c r="A67" s="87" t="s">
        <v>54</v>
      </c>
      <c r="B67" s="91">
        <v>64</v>
      </c>
      <c r="C67" s="87" t="s">
        <v>103</v>
      </c>
      <c r="D67" s="111">
        <v>55400</v>
      </c>
      <c r="E67" s="111">
        <v>8189358</v>
      </c>
      <c r="F67" s="111">
        <v>1555682</v>
      </c>
      <c r="G67" s="111">
        <v>420</v>
      </c>
      <c r="H67" s="111">
        <v>37887</v>
      </c>
      <c r="I67" s="111">
        <v>4525</v>
      </c>
    </row>
    <row r="68" spans="1:9" ht="13.5" customHeight="1">
      <c r="A68" s="96"/>
      <c r="B68" s="88"/>
      <c r="C68" s="96"/>
      <c r="D68" s="115"/>
      <c r="E68" s="115"/>
      <c r="F68" s="115"/>
      <c r="G68" s="115"/>
      <c r="H68" s="115"/>
      <c r="I68" s="115"/>
    </row>
    <row r="69" spans="1:9" ht="13.5" customHeight="1">
      <c r="A69" s="87" t="s">
        <v>30</v>
      </c>
      <c r="B69" s="88">
        <v>66</v>
      </c>
      <c r="C69" s="93" t="s">
        <v>104</v>
      </c>
      <c r="D69" s="112">
        <v>274</v>
      </c>
      <c r="E69" s="112">
        <v>100000</v>
      </c>
      <c r="F69" s="112">
        <v>0</v>
      </c>
      <c r="G69" s="112">
        <v>8461</v>
      </c>
      <c r="H69" s="112">
        <v>1133698</v>
      </c>
      <c r="I69" s="112">
        <v>0</v>
      </c>
    </row>
    <row r="70" spans="1:9" ht="13.5" customHeight="1">
      <c r="A70" s="87" t="s">
        <v>105</v>
      </c>
      <c r="B70" s="91">
        <v>67</v>
      </c>
      <c r="C70" s="87" t="s">
        <v>106</v>
      </c>
      <c r="D70" s="111">
        <v>736</v>
      </c>
      <c r="E70" s="111">
        <v>6438587</v>
      </c>
      <c r="F70" s="111">
        <v>6172468</v>
      </c>
      <c r="G70" s="111">
        <v>0</v>
      </c>
      <c r="H70" s="112">
        <v>0</v>
      </c>
      <c r="I70" s="112">
        <v>0</v>
      </c>
    </row>
    <row r="71" spans="1:9" s="95" customFormat="1" ht="13.5" customHeight="1">
      <c r="A71" s="93" t="s">
        <v>105</v>
      </c>
      <c r="B71" s="91">
        <v>68</v>
      </c>
      <c r="C71" s="93" t="s">
        <v>107</v>
      </c>
      <c r="D71" s="112">
        <v>234</v>
      </c>
      <c r="E71" s="112">
        <v>2820891</v>
      </c>
      <c r="F71" s="112">
        <v>2811181</v>
      </c>
      <c r="G71" s="112">
        <v>301</v>
      </c>
      <c r="H71" s="112">
        <v>29188</v>
      </c>
      <c r="I71" s="112">
        <v>1327</v>
      </c>
    </row>
    <row r="72" spans="1:9" ht="13.5" customHeight="1">
      <c r="A72" s="87" t="s">
        <v>23</v>
      </c>
      <c r="B72" s="91">
        <v>69</v>
      </c>
      <c r="C72" s="87" t="s">
        <v>108</v>
      </c>
      <c r="D72" s="111">
        <v>0</v>
      </c>
      <c r="E72" s="111">
        <v>2738159</v>
      </c>
      <c r="F72" s="111">
        <v>1808505</v>
      </c>
      <c r="G72" s="111">
        <v>0</v>
      </c>
      <c r="H72" s="111">
        <v>9018</v>
      </c>
      <c r="I72" s="111">
        <v>2576</v>
      </c>
    </row>
    <row r="73" spans="1:9" s="95" customFormat="1" ht="13.5" customHeight="1">
      <c r="A73" s="93" t="s">
        <v>56</v>
      </c>
      <c r="B73" s="91">
        <v>70</v>
      </c>
      <c r="C73" s="93" t="s">
        <v>109</v>
      </c>
      <c r="D73" s="112">
        <v>144861</v>
      </c>
      <c r="E73" s="112">
        <v>1678274</v>
      </c>
      <c r="F73" s="112">
        <v>1579232</v>
      </c>
      <c r="G73" s="112">
        <v>660</v>
      </c>
      <c r="H73" s="112">
        <v>52755</v>
      </c>
      <c r="I73" s="112">
        <v>9904</v>
      </c>
    </row>
    <row r="74" spans="1:9" ht="13.5" customHeight="1">
      <c r="A74" s="87" t="s">
        <v>110</v>
      </c>
      <c r="B74" s="91">
        <v>71</v>
      </c>
      <c r="C74" s="87" t="s">
        <v>111</v>
      </c>
      <c r="D74" s="111">
        <v>22414</v>
      </c>
      <c r="E74" s="111">
        <v>2641356</v>
      </c>
      <c r="F74" s="111">
        <v>2209762</v>
      </c>
      <c r="G74" s="111">
        <v>6091</v>
      </c>
      <c r="H74" s="111">
        <v>42767</v>
      </c>
      <c r="I74" s="111">
        <v>8671</v>
      </c>
    </row>
    <row r="75" spans="1:9" ht="13.5" customHeight="1">
      <c r="A75" s="87" t="s">
        <v>78</v>
      </c>
      <c r="B75" s="91">
        <v>72</v>
      </c>
      <c r="C75" s="87" t="s">
        <v>112</v>
      </c>
      <c r="D75" s="111">
        <v>255233</v>
      </c>
      <c r="E75" s="111">
        <v>29853868</v>
      </c>
      <c r="F75" s="111">
        <v>2437596</v>
      </c>
      <c r="G75" s="111">
        <v>13430</v>
      </c>
      <c r="H75" s="111">
        <v>19389</v>
      </c>
      <c r="I75" s="111">
        <v>6145</v>
      </c>
    </row>
    <row r="76" spans="1:9" ht="13.5" customHeight="1">
      <c r="A76" s="87" t="s">
        <v>23</v>
      </c>
      <c r="B76" s="91">
        <v>73</v>
      </c>
      <c r="C76" s="87" t="s">
        <v>113</v>
      </c>
      <c r="D76" s="111">
        <v>662663</v>
      </c>
      <c r="E76" s="111">
        <v>2361542</v>
      </c>
      <c r="F76" s="116" t="s">
        <v>22</v>
      </c>
      <c r="G76" s="111">
        <v>0</v>
      </c>
      <c r="H76" s="111">
        <v>9730</v>
      </c>
      <c r="I76" s="116" t="s">
        <v>22</v>
      </c>
    </row>
    <row r="77" spans="1:9" s="95" customFormat="1" ht="13.5" customHeight="1">
      <c r="A77" s="87" t="s">
        <v>23</v>
      </c>
      <c r="B77" s="91">
        <v>74</v>
      </c>
      <c r="C77" s="93" t="s">
        <v>114</v>
      </c>
      <c r="D77" s="112">
        <v>780157</v>
      </c>
      <c r="E77" s="112">
        <v>1283811</v>
      </c>
      <c r="F77" s="112">
        <v>576744</v>
      </c>
      <c r="G77" s="112">
        <v>3535</v>
      </c>
      <c r="H77" s="112">
        <v>23689</v>
      </c>
      <c r="I77" s="112">
        <v>18104</v>
      </c>
    </row>
    <row r="78" spans="1:9" ht="13.5" customHeight="1">
      <c r="A78" s="87" t="s">
        <v>115</v>
      </c>
      <c r="B78" s="91">
        <v>75</v>
      </c>
      <c r="C78" s="87" t="s">
        <v>116</v>
      </c>
      <c r="D78" s="111">
        <v>160</v>
      </c>
      <c r="E78" s="111">
        <v>6668822</v>
      </c>
      <c r="F78" s="111">
        <v>6164838</v>
      </c>
      <c r="G78" s="111">
        <v>80</v>
      </c>
      <c r="H78" s="111">
        <v>5895</v>
      </c>
      <c r="I78" s="111">
        <v>2044</v>
      </c>
    </row>
    <row r="79" spans="1:9" ht="13.5" customHeight="1">
      <c r="A79" s="87" t="s">
        <v>59</v>
      </c>
      <c r="B79" s="91">
        <v>76</v>
      </c>
      <c r="C79" s="87" t="s">
        <v>117</v>
      </c>
      <c r="D79" s="111">
        <v>1175893</v>
      </c>
      <c r="E79" s="111">
        <v>15177044</v>
      </c>
      <c r="F79" s="111">
        <v>12206222</v>
      </c>
      <c r="G79" s="111">
        <v>60</v>
      </c>
      <c r="H79" s="111">
        <v>27560</v>
      </c>
      <c r="I79" s="111">
        <v>10530</v>
      </c>
    </row>
    <row r="80" spans="1:9" ht="13.5" customHeight="1">
      <c r="A80" s="87" t="s">
        <v>115</v>
      </c>
      <c r="B80" s="91">
        <v>77</v>
      </c>
      <c r="C80" s="87" t="s">
        <v>118</v>
      </c>
      <c r="D80" s="111">
        <v>104219</v>
      </c>
      <c r="E80" s="111">
        <v>5342921</v>
      </c>
      <c r="F80" s="111">
        <v>4508989</v>
      </c>
      <c r="G80" s="111">
        <v>0</v>
      </c>
      <c r="H80" s="111">
        <v>39412</v>
      </c>
      <c r="I80" s="111">
        <v>10214</v>
      </c>
    </row>
    <row r="81" spans="1:9" ht="13.5" customHeight="1">
      <c r="A81" s="87" t="s">
        <v>115</v>
      </c>
      <c r="B81" s="91">
        <v>78</v>
      </c>
      <c r="C81" s="87" t="s">
        <v>119</v>
      </c>
      <c r="D81" s="111">
        <v>473333</v>
      </c>
      <c r="E81" s="111">
        <v>3140625</v>
      </c>
      <c r="F81" s="111">
        <v>1426657</v>
      </c>
      <c r="G81" s="111">
        <v>6068</v>
      </c>
      <c r="H81" s="111">
        <v>45379</v>
      </c>
      <c r="I81" s="111">
        <v>2425</v>
      </c>
    </row>
    <row r="82" spans="1:9" ht="13.5" customHeight="1">
      <c r="A82" s="87" t="s">
        <v>120</v>
      </c>
      <c r="B82" s="91">
        <v>79</v>
      </c>
      <c r="C82" s="87" t="s">
        <v>121</v>
      </c>
      <c r="D82" s="111">
        <v>1328</v>
      </c>
      <c r="E82" s="111">
        <v>1711929</v>
      </c>
      <c r="F82" s="111">
        <v>1302776</v>
      </c>
      <c r="G82" s="111">
        <v>762</v>
      </c>
      <c r="H82" s="111">
        <v>55302</v>
      </c>
      <c r="I82" s="111">
        <v>3675</v>
      </c>
    </row>
    <row r="83" spans="1:9" ht="13.5" customHeight="1">
      <c r="A83" s="87" t="s">
        <v>98</v>
      </c>
      <c r="B83" s="91">
        <v>80</v>
      </c>
      <c r="C83" s="87" t="s">
        <v>122</v>
      </c>
      <c r="D83" s="111">
        <v>85602</v>
      </c>
      <c r="E83" s="111">
        <v>7390375</v>
      </c>
      <c r="F83" s="111">
        <v>5819419</v>
      </c>
      <c r="G83" s="111">
        <v>1612</v>
      </c>
      <c r="H83" s="111">
        <v>41457</v>
      </c>
      <c r="I83" s="111">
        <v>6402</v>
      </c>
    </row>
    <row r="84" spans="1:9" ht="13.5" customHeight="1">
      <c r="A84" s="87" t="s">
        <v>27</v>
      </c>
      <c r="B84" s="91">
        <v>81</v>
      </c>
      <c r="C84" s="87" t="s">
        <v>123</v>
      </c>
      <c r="D84" s="111">
        <v>2128</v>
      </c>
      <c r="E84" s="111">
        <v>3434474</v>
      </c>
      <c r="F84" s="111">
        <v>1940525</v>
      </c>
      <c r="G84" s="104" t="s">
        <v>22</v>
      </c>
      <c r="H84" s="104" t="s">
        <v>22</v>
      </c>
      <c r="I84" s="111">
        <v>665445</v>
      </c>
    </row>
    <row r="85" spans="1:9" ht="13.5" customHeight="1">
      <c r="A85" s="87" t="s">
        <v>27</v>
      </c>
      <c r="B85" s="88">
        <v>82</v>
      </c>
      <c r="C85" s="93" t="s">
        <v>124</v>
      </c>
      <c r="D85" s="112">
        <v>559000</v>
      </c>
      <c r="E85" s="112">
        <v>2339675</v>
      </c>
      <c r="F85" s="112">
        <v>2114990</v>
      </c>
      <c r="G85" s="112">
        <v>0</v>
      </c>
      <c r="H85" s="112">
        <v>6282</v>
      </c>
      <c r="I85" s="112">
        <v>2774</v>
      </c>
    </row>
    <row r="86" spans="1:9" ht="13.5" customHeight="1">
      <c r="A86" s="87" t="s">
        <v>18</v>
      </c>
      <c r="B86" s="91">
        <v>83</v>
      </c>
      <c r="C86" s="87" t="s">
        <v>125</v>
      </c>
      <c r="D86" s="111">
        <v>266000</v>
      </c>
      <c r="E86" s="111">
        <v>5323000</v>
      </c>
      <c r="F86" s="111">
        <v>3033300</v>
      </c>
      <c r="G86" s="111">
        <v>347</v>
      </c>
      <c r="H86" s="111">
        <v>10557</v>
      </c>
      <c r="I86" s="111">
        <v>2800</v>
      </c>
    </row>
    <row r="87" spans="1:9" ht="13.5" customHeight="1">
      <c r="A87" s="87" t="s">
        <v>18</v>
      </c>
      <c r="B87" s="91">
        <v>84</v>
      </c>
      <c r="C87" s="87" t="s">
        <v>126</v>
      </c>
      <c r="D87" s="111">
        <v>3703</v>
      </c>
      <c r="E87" s="111">
        <v>2473000</v>
      </c>
      <c r="F87" s="111">
        <v>2244000</v>
      </c>
      <c r="G87" s="111">
        <v>1627</v>
      </c>
      <c r="H87" s="111">
        <v>7500</v>
      </c>
      <c r="I87" s="111">
        <v>2288</v>
      </c>
    </row>
    <row r="88" spans="1:9" ht="13.5" customHeight="1">
      <c r="A88" s="87" t="s">
        <v>78</v>
      </c>
      <c r="B88" s="88">
        <v>85</v>
      </c>
      <c r="C88" s="93" t="s">
        <v>127</v>
      </c>
      <c r="D88" s="112">
        <v>376432</v>
      </c>
      <c r="E88" s="112">
        <v>4137297</v>
      </c>
      <c r="F88" s="112">
        <v>1671070</v>
      </c>
      <c r="G88" s="112">
        <v>4236</v>
      </c>
      <c r="H88" s="112">
        <v>53363</v>
      </c>
      <c r="I88" s="112">
        <v>0</v>
      </c>
    </row>
    <row r="89" spans="1:9" ht="13.5" customHeight="1">
      <c r="A89" s="87" t="s">
        <v>120</v>
      </c>
      <c r="B89" s="91">
        <v>86</v>
      </c>
      <c r="C89" s="87" t="s">
        <v>128</v>
      </c>
      <c r="D89" s="111">
        <v>266002</v>
      </c>
      <c r="E89" s="111">
        <v>5244450</v>
      </c>
      <c r="F89" s="111">
        <v>3506882</v>
      </c>
      <c r="G89" s="111">
        <v>1699</v>
      </c>
      <c r="H89" s="111">
        <v>9971</v>
      </c>
      <c r="I89" s="111">
        <v>5026</v>
      </c>
    </row>
    <row r="90" spans="1:9" ht="13.5" customHeight="1">
      <c r="A90" s="87" t="s">
        <v>42</v>
      </c>
      <c r="B90" s="91">
        <v>87</v>
      </c>
      <c r="C90" s="87" t="s">
        <v>129</v>
      </c>
      <c r="D90" s="111">
        <v>1891</v>
      </c>
      <c r="E90" s="111">
        <v>240000</v>
      </c>
      <c r="F90" s="111">
        <v>240000</v>
      </c>
      <c r="G90" s="111">
        <v>945.5</v>
      </c>
      <c r="H90" s="111">
        <v>3555</v>
      </c>
      <c r="I90" s="111">
        <v>3555</v>
      </c>
    </row>
    <row r="91" spans="1:9" ht="13.5" customHeight="1">
      <c r="A91" s="87" t="s">
        <v>89</v>
      </c>
      <c r="B91" s="88">
        <v>88</v>
      </c>
      <c r="C91" s="87" t="s">
        <v>130</v>
      </c>
      <c r="D91" s="111">
        <v>37529</v>
      </c>
      <c r="E91" s="111">
        <v>3027686</v>
      </c>
      <c r="F91" s="111">
        <v>2620000</v>
      </c>
      <c r="G91" s="111">
        <v>4420</v>
      </c>
      <c r="H91" s="111">
        <v>69420</v>
      </c>
      <c r="I91" s="111">
        <v>6070</v>
      </c>
    </row>
    <row r="92" spans="1:9" ht="13.5" customHeight="1">
      <c r="A92" s="87" t="s">
        <v>110</v>
      </c>
      <c r="B92" s="91">
        <v>89</v>
      </c>
      <c r="C92" s="87" t="s">
        <v>131</v>
      </c>
      <c r="D92" s="111">
        <v>4783</v>
      </c>
      <c r="E92" s="111">
        <v>4658581</v>
      </c>
      <c r="F92" s="111">
        <v>4497439</v>
      </c>
      <c r="G92" s="111">
        <v>1931</v>
      </c>
      <c r="H92" s="111">
        <v>9111</v>
      </c>
      <c r="I92" s="111">
        <v>7180</v>
      </c>
    </row>
    <row r="93" spans="1:20" ht="13.5" customHeight="1">
      <c r="A93" s="87" t="s">
        <v>56</v>
      </c>
      <c r="B93" s="91">
        <v>90</v>
      </c>
      <c r="C93" s="87" t="s">
        <v>132</v>
      </c>
      <c r="D93" s="111">
        <v>1306</v>
      </c>
      <c r="E93" s="111">
        <v>746157</v>
      </c>
      <c r="F93" s="111">
        <v>439142</v>
      </c>
      <c r="G93" s="111">
        <v>120</v>
      </c>
      <c r="H93" s="111">
        <v>6117</v>
      </c>
      <c r="I93" s="111">
        <v>706</v>
      </c>
      <c r="N93"/>
      <c r="O93"/>
      <c r="P93"/>
      <c r="Q93"/>
      <c r="R93"/>
      <c r="S93"/>
      <c r="T93"/>
    </row>
    <row r="94" spans="1:20" ht="13.5" customHeight="1">
      <c r="A94" s="87" t="s">
        <v>115</v>
      </c>
      <c r="B94" s="91">
        <v>91</v>
      </c>
      <c r="C94" s="87" t="s">
        <v>133</v>
      </c>
      <c r="D94" s="111">
        <v>43897</v>
      </c>
      <c r="E94" s="111">
        <v>1691867</v>
      </c>
      <c r="F94" s="111">
        <v>792806</v>
      </c>
      <c r="G94" s="111">
        <v>2001</v>
      </c>
      <c r="H94" s="111">
        <v>12006</v>
      </c>
      <c r="I94" s="111">
        <v>2451</v>
      </c>
      <c r="N94"/>
      <c r="O94"/>
      <c r="P94"/>
      <c r="Q94"/>
      <c r="R94"/>
      <c r="S94"/>
      <c r="T94"/>
    </row>
    <row r="95" spans="1:20" ht="13.5" customHeight="1">
      <c r="A95" s="87" t="s">
        <v>115</v>
      </c>
      <c r="B95" s="91">
        <v>92</v>
      </c>
      <c r="C95" s="87" t="s">
        <v>134</v>
      </c>
      <c r="D95" s="111">
        <v>6900</v>
      </c>
      <c r="E95" s="111">
        <v>219525</v>
      </c>
      <c r="F95" s="111">
        <v>200000</v>
      </c>
      <c r="G95" s="111">
        <v>0</v>
      </c>
      <c r="H95" s="111">
        <v>16242</v>
      </c>
      <c r="I95" s="111">
        <v>15000</v>
      </c>
      <c r="N95"/>
      <c r="O95"/>
      <c r="P95"/>
      <c r="Q95"/>
      <c r="R95"/>
      <c r="S95"/>
      <c r="T95"/>
    </row>
    <row r="96" spans="1:20" ht="13.5" customHeight="1">
      <c r="A96" s="87" t="s">
        <v>115</v>
      </c>
      <c r="B96" s="91">
        <v>93</v>
      </c>
      <c r="C96" s="87" t="s">
        <v>135</v>
      </c>
      <c r="D96" s="111">
        <v>0</v>
      </c>
      <c r="E96" s="111">
        <v>50226</v>
      </c>
      <c r="F96" s="111">
        <v>0</v>
      </c>
      <c r="G96" s="111">
        <v>4385</v>
      </c>
      <c r="H96" s="111">
        <v>99773</v>
      </c>
      <c r="I96" s="111">
        <v>682</v>
      </c>
      <c r="N96"/>
      <c r="O96"/>
      <c r="P96"/>
      <c r="Q96"/>
      <c r="R96"/>
      <c r="S96"/>
      <c r="T96"/>
    </row>
    <row r="97" spans="1:20" ht="13.5" customHeight="1">
      <c r="A97" s="87" t="s">
        <v>115</v>
      </c>
      <c r="B97" s="88">
        <v>94</v>
      </c>
      <c r="C97" s="93" t="s">
        <v>136</v>
      </c>
      <c r="D97" s="112">
        <v>2576</v>
      </c>
      <c r="E97" s="112">
        <v>1622418</v>
      </c>
      <c r="F97" s="112">
        <v>849500</v>
      </c>
      <c r="G97" s="112">
        <v>2576</v>
      </c>
      <c r="H97" s="112">
        <v>80952</v>
      </c>
      <c r="I97" s="112">
        <v>881</v>
      </c>
      <c r="N97"/>
      <c r="O97"/>
      <c r="P97"/>
      <c r="Q97"/>
      <c r="R97"/>
      <c r="S97"/>
      <c r="T97"/>
    </row>
    <row r="98" spans="1:20" s="99" customFormat="1" ht="13.5" customHeight="1">
      <c r="A98" s="87" t="s">
        <v>115</v>
      </c>
      <c r="B98" s="91">
        <v>95</v>
      </c>
      <c r="C98" s="93" t="s">
        <v>137</v>
      </c>
      <c r="D98" s="111">
        <v>168435</v>
      </c>
      <c r="E98" s="111">
        <v>1261601</v>
      </c>
      <c r="F98" s="111">
        <v>1063860</v>
      </c>
      <c r="G98" s="111">
        <v>31</v>
      </c>
      <c r="H98" s="111">
        <v>2799</v>
      </c>
      <c r="I98" s="111">
        <v>1479</v>
      </c>
      <c r="J98" s="79"/>
      <c r="K98" s="79"/>
      <c r="L98" s="79"/>
      <c r="M98" s="79"/>
      <c r="N98"/>
      <c r="O98"/>
      <c r="P98"/>
      <c r="Q98"/>
      <c r="R98"/>
      <c r="S98"/>
      <c r="T98"/>
    </row>
    <row r="99" spans="1:20" s="99" customFormat="1" ht="13.5" customHeight="1">
      <c r="A99" s="87" t="s">
        <v>138</v>
      </c>
      <c r="B99" s="91">
        <v>971</v>
      </c>
      <c r="C99" s="93" t="s">
        <v>138</v>
      </c>
      <c r="D99" s="111">
        <v>59670</v>
      </c>
      <c r="E99" s="111">
        <v>127900</v>
      </c>
      <c r="F99" s="111">
        <v>28000</v>
      </c>
      <c r="G99" s="111">
        <v>0</v>
      </c>
      <c r="H99" s="111">
        <v>2300</v>
      </c>
      <c r="I99" s="111">
        <v>0</v>
      </c>
      <c r="J99" s="79"/>
      <c r="K99" s="79"/>
      <c r="L99" s="79"/>
      <c r="M99" s="79"/>
      <c r="N99"/>
      <c r="O99"/>
      <c r="P99"/>
      <c r="Q99"/>
      <c r="R99"/>
      <c r="S99"/>
      <c r="T99"/>
    </row>
    <row r="100" spans="1:20" ht="13.5" customHeight="1">
      <c r="A100" s="87" t="s">
        <v>139</v>
      </c>
      <c r="B100" s="91">
        <v>972</v>
      </c>
      <c r="C100" s="87" t="s">
        <v>139</v>
      </c>
      <c r="D100" s="111">
        <v>43306</v>
      </c>
      <c r="E100" s="111">
        <v>236409</v>
      </c>
      <c r="F100" s="111">
        <v>84664</v>
      </c>
      <c r="G100" s="111">
        <v>189</v>
      </c>
      <c r="H100" s="111">
        <v>37098</v>
      </c>
      <c r="I100" s="111">
        <v>0</v>
      </c>
      <c r="N100"/>
      <c r="O100"/>
      <c r="P100"/>
      <c r="Q100"/>
      <c r="R100"/>
      <c r="S100"/>
      <c r="T100"/>
    </row>
    <row r="101" spans="1:20" ht="13.5" customHeight="1">
      <c r="A101" s="96"/>
      <c r="B101" s="88"/>
      <c r="C101" s="96" t="s">
        <v>140</v>
      </c>
      <c r="D101" s="115"/>
      <c r="E101" s="115"/>
      <c r="F101" s="115"/>
      <c r="G101" s="115"/>
      <c r="H101" s="115"/>
      <c r="I101" s="115"/>
      <c r="N101"/>
      <c r="O101"/>
      <c r="P101"/>
      <c r="Q101"/>
      <c r="R101"/>
      <c r="S101"/>
      <c r="T101"/>
    </row>
    <row r="102" spans="1:20" ht="13.5" customHeight="1">
      <c r="A102" s="96"/>
      <c r="B102" s="88"/>
      <c r="C102" s="96" t="s">
        <v>141</v>
      </c>
      <c r="D102" s="115"/>
      <c r="E102" s="115"/>
      <c r="F102" s="115"/>
      <c r="G102" s="115"/>
      <c r="H102" s="115"/>
      <c r="I102" s="115"/>
      <c r="N102"/>
      <c r="O102"/>
      <c r="P102"/>
      <c r="Q102"/>
      <c r="R102"/>
      <c r="S102"/>
      <c r="T102"/>
    </row>
    <row r="103" spans="1:20" ht="13.5" customHeight="1">
      <c r="A103" s="96"/>
      <c r="B103" s="88"/>
      <c r="C103" s="96" t="s">
        <v>142</v>
      </c>
      <c r="D103" s="115"/>
      <c r="E103" s="115"/>
      <c r="F103" s="115"/>
      <c r="G103" s="115"/>
      <c r="H103" s="115"/>
      <c r="I103" s="115"/>
      <c r="N103"/>
      <c r="O103"/>
      <c r="P103"/>
      <c r="Q103"/>
      <c r="R103"/>
      <c r="S103"/>
      <c r="T103"/>
    </row>
    <row r="104" spans="1:20" ht="13.5" customHeight="1">
      <c r="A104" s="96"/>
      <c r="B104" s="88"/>
      <c r="C104" s="96" t="s">
        <v>143</v>
      </c>
      <c r="D104" s="115"/>
      <c r="E104" s="115"/>
      <c r="F104" s="115"/>
      <c r="G104" s="115"/>
      <c r="H104" s="115"/>
      <c r="I104" s="115"/>
      <c r="N104"/>
      <c r="O104"/>
      <c r="P104"/>
      <c r="Q104"/>
      <c r="R104"/>
      <c r="S104"/>
      <c r="T104"/>
    </row>
    <row r="105" spans="1:20" ht="13.5" customHeight="1">
      <c r="A105" s="96"/>
      <c r="B105" s="88"/>
      <c r="C105" s="96" t="s">
        <v>144</v>
      </c>
      <c r="D105" s="115"/>
      <c r="E105" s="115"/>
      <c r="F105" s="115"/>
      <c r="G105" s="115"/>
      <c r="H105" s="115"/>
      <c r="I105" s="115"/>
      <c r="N105"/>
      <c r="O105"/>
      <c r="P105"/>
      <c r="Q105"/>
      <c r="R105"/>
      <c r="S105"/>
      <c r="T105"/>
    </row>
    <row r="106" spans="1:9" s="105" customFormat="1" ht="11.25">
      <c r="A106" s="100"/>
      <c r="B106" s="101"/>
      <c r="C106" s="102" t="s">
        <v>145</v>
      </c>
      <c r="D106" s="117">
        <f>SUM(D3:D105)</f>
        <v>23291601</v>
      </c>
      <c r="E106" s="117">
        <f>SUM(E3:E105)</f>
        <v>338795995</v>
      </c>
      <c r="F106" s="117">
        <f>SUM(F3:F105,G96,G66,G48,G38,G35)</f>
        <v>224923680</v>
      </c>
      <c r="G106" s="117">
        <f>SUM(G3:G105)</f>
        <v>1903614.5</v>
      </c>
      <c r="H106" s="117">
        <f>SUM(H3:H105,I84)</f>
        <v>11911412</v>
      </c>
      <c r="I106" s="117">
        <f>SUM(I3:I105)</f>
        <v>1118329</v>
      </c>
    </row>
    <row r="107" spans="2:9" ht="12.75">
      <c r="B107" s="118"/>
      <c r="C107" s="119" t="s">
        <v>146</v>
      </c>
      <c r="D107" s="108">
        <f>AVERAGE(D3:D105)</f>
        <v>245174.74736842106</v>
      </c>
      <c r="E107" s="108">
        <f>AVERAGE(E3:E105)</f>
        <v>3723032.912087912</v>
      </c>
      <c r="F107" s="108">
        <f>AVERAGE(F3:F105)</f>
        <v>2488193.1666666665</v>
      </c>
      <c r="G107" s="108">
        <f>AVERAGE(G3:G105)</f>
        <v>20038.047368421052</v>
      </c>
      <c r="H107" s="108">
        <f>AVERAGE(H3:H105)</f>
        <v>122238.77173913043</v>
      </c>
      <c r="I107" s="108">
        <f>AVERAGE(I3:I105)</f>
        <v>12289.329670329671</v>
      </c>
    </row>
    <row r="108" spans="2:9" ht="12.75">
      <c r="B108" s="118"/>
      <c r="C108" s="119" t="s">
        <v>147</v>
      </c>
      <c r="D108" s="108">
        <f>MIN(D3:D105)</f>
        <v>0</v>
      </c>
      <c r="E108" s="108">
        <f>MIN(E3:E105)</f>
        <v>0</v>
      </c>
      <c r="F108" s="108">
        <f>MIN(F3:F105)</f>
        <v>0</v>
      </c>
      <c r="G108" s="108">
        <f>MIN(G3:G105)</f>
        <v>0</v>
      </c>
      <c r="H108" s="108">
        <f>MIN(H3:H105)</f>
        <v>0</v>
      </c>
      <c r="I108" s="108">
        <f>MIN(I3:I105)</f>
        <v>0</v>
      </c>
    </row>
    <row r="109" spans="2:9" ht="12.75">
      <c r="B109" s="118"/>
      <c r="C109" s="119" t="s">
        <v>148</v>
      </c>
      <c r="D109" s="108">
        <f>MAX(D3:D105)</f>
        <v>3291460</v>
      </c>
      <c r="E109" s="108">
        <f>MAX(E3:E105)</f>
        <v>29853868</v>
      </c>
      <c r="F109" s="108">
        <f>MAX(F3:F105)</f>
        <v>15473477</v>
      </c>
      <c r="G109" s="108">
        <f>MAX(G3:G105)</f>
        <v>943748</v>
      </c>
      <c r="H109" s="108">
        <f>MAX(H3:H105)</f>
        <v>4800000</v>
      </c>
      <c r="I109" s="108">
        <f>MAX(I3:I105)</f>
        <v>665445</v>
      </c>
    </row>
  </sheetData>
  <sheetProtection selectLockedCells="1" selectUnlockedCells="1"/>
  <mergeCells count="3">
    <mergeCell ref="A1:A2"/>
    <mergeCell ref="B1:C2"/>
    <mergeCell ref="D1:I1"/>
  </mergeCells>
  <printOptions horizontalCentered="1"/>
  <pageMargins left="0.39375" right="0.39375" top="0.6034722222222222" bottom="0.39375" header="0.39375" footer="0.5118055555555555"/>
  <pageSetup horizontalDpi="300" verticalDpi="300" orientation="landscape" paperSize="9" scale="96"/>
  <headerFooter alignWithMargins="0">
    <oddHeader xml:space="preserve">&amp;L&amp;8Rapport annuel 2012 - Archives départementales&amp;R&amp;"Arial,Italique"&amp;8Service interministériel des Archives de France - &amp;D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6"/>
  <sheetViews>
    <sheetView workbookViewId="0" topLeftCell="A82">
      <selection activeCell="A1" sqref="A1"/>
    </sheetView>
  </sheetViews>
  <sheetFormatPr defaultColWidth="12.57421875" defaultRowHeight="12.75"/>
  <cols>
    <col min="1" max="1" width="19.28125" style="79" customWidth="1"/>
    <col min="2" max="2" width="5.28125" style="79" customWidth="1"/>
    <col min="3" max="3" width="18.140625" style="79" customWidth="1"/>
    <col min="4" max="4" width="16.8515625" style="79" customWidth="1"/>
    <col min="5" max="5" width="10.421875" style="120" customWidth="1"/>
    <col min="6" max="6" width="11.00390625" style="108" customWidth="1"/>
    <col min="7" max="7" width="10.421875" style="108" customWidth="1"/>
    <col min="8" max="8" width="8.140625" style="80" customWidth="1"/>
    <col min="9" max="9" width="10.421875" style="108" customWidth="1"/>
    <col min="10" max="10" width="9.00390625" style="108" customWidth="1"/>
    <col min="11" max="11" width="8.140625" style="80" customWidth="1"/>
    <col min="12" max="12" width="10.57421875" style="108" customWidth="1"/>
    <col min="13" max="13" width="7.421875" style="80" customWidth="1"/>
    <col min="14" max="14" width="9.8515625" style="108" customWidth="1"/>
    <col min="15" max="15" width="8.140625" style="80" customWidth="1"/>
    <col min="16" max="16384" width="11.57421875" style="79" customWidth="1"/>
  </cols>
  <sheetData>
    <row r="1" spans="1:15" s="84" customFormat="1" ht="12.75" customHeight="1">
      <c r="A1" s="81" t="s">
        <v>0</v>
      </c>
      <c r="B1" s="82" t="s">
        <v>1</v>
      </c>
      <c r="C1" s="82"/>
      <c r="D1" s="83" t="s">
        <v>195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45.75">
      <c r="A2" s="81"/>
      <c r="B2" s="82"/>
      <c r="C2" s="82"/>
      <c r="D2" s="85" t="s">
        <v>196</v>
      </c>
      <c r="E2" s="85" t="s">
        <v>197</v>
      </c>
      <c r="F2" s="85" t="s">
        <v>198</v>
      </c>
      <c r="G2" s="85" t="s">
        <v>191</v>
      </c>
      <c r="H2" s="86" t="s">
        <v>199</v>
      </c>
      <c r="I2" s="85" t="s">
        <v>200</v>
      </c>
      <c r="J2" s="85" t="s">
        <v>194</v>
      </c>
      <c r="K2" s="86" t="s">
        <v>201</v>
      </c>
      <c r="L2" s="85" t="s">
        <v>202</v>
      </c>
      <c r="M2" s="86" t="s">
        <v>203</v>
      </c>
      <c r="N2" s="85" t="s">
        <v>204</v>
      </c>
      <c r="O2" s="86" t="s">
        <v>205</v>
      </c>
    </row>
    <row r="3" spans="1:15" ht="13.5" customHeight="1">
      <c r="A3" s="87" t="s">
        <v>23</v>
      </c>
      <c r="B3" s="88">
        <v>1</v>
      </c>
      <c r="C3" s="87" t="s">
        <v>13</v>
      </c>
      <c r="D3" s="121" t="s">
        <v>206</v>
      </c>
      <c r="E3" s="122">
        <v>39356</v>
      </c>
      <c r="F3" s="111">
        <v>3196402</v>
      </c>
      <c r="G3" s="111">
        <v>2308093</v>
      </c>
      <c r="H3" s="90">
        <v>0.911431725925089</v>
      </c>
      <c r="I3" s="111">
        <v>23825</v>
      </c>
      <c r="J3" s="111">
        <v>6764</v>
      </c>
      <c r="K3" s="90">
        <v>0.8438706478234691</v>
      </c>
      <c r="L3" s="111">
        <v>3167702</v>
      </c>
      <c r="M3" s="90">
        <v>0.9032481211926281</v>
      </c>
      <c r="N3" s="111">
        <v>23825</v>
      </c>
      <c r="O3" s="90">
        <v>0.290311574688974</v>
      </c>
    </row>
    <row r="4" spans="1:15" ht="13.5" customHeight="1">
      <c r="A4" s="87" t="s">
        <v>14</v>
      </c>
      <c r="B4" s="88">
        <v>2</v>
      </c>
      <c r="C4" s="87" t="s">
        <v>15</v>
      </c>
      <c r="D4" s="121" t="s">
        <v>207</v>
      </c>
      <c r="E4" s="93">
        <v>2010</v>
      </c>
      <c r="F4" s="111">
        <v>2600000</v>
      </c>
      <c r="G4" s="111">
        <v>2600000</v>
      </c>
      <c r="H4" s="90">
        <v>0.833759566188484</v>
      </c>
      <c r="I4" s="111">
        <v>0</v>
      </c>
      <c r="J4" s="111">
        <v>0</v>
      </c>
      <c r="K4" s="90">
        <v>0</v>
      </c>
      <c r="L4" s="111">
        <v>2600000</v>
      </c>
      <c r="M4" s="90">
        <v>0.83</v>
      </c>
      <c r="N4" s="111">
        <v>0</v>
      </c>
      <c r="O4" s="90">
        <v>0</v>
      </c>
    </row>
    <row r="5" spans="1:15" ht="13.5" customHeight="1">
      <c r="A5" s="87" t="s">
        <v>16</v>
      </c>
      <c r="B5" s="88">
        <v>3</v>
      </c>
      <c r="C5" s="87" t="s">
        <v>17</v>
      </c>
      <c r="D5" s="121" t="s">
        <v>208</v>
      </c>
      <c r="E5" s="122">
        <v>40574</v>
      </c>
      <c r="F5" s="111">
        <v>3332077</v>
      </c>
      <c r="G5" s="111">
        <v>2777194</v>
      </c>
      <c r="H5" s="90">
        <v>0.78679188300779</v>
      </c>
      <c r="I5" s="111">
        <v>4576</v>
      </c>
      <c r="J5" s="111">
        <v>4574</v>
      </c>
      <c r="K5" s="90">
        <v>0.46405029915830004</v>
      </c>
      <c r="L5" s="111">
        <v>0</v>
      </c>
      <c r="M5" s="90">
        <v>0</v>
      </c>
      <c r="N5" s="111">
        <v>0</v>
      </c>
      <c r="O5" s="90">
        <v>0</v>
      </c>
    </row>
    <row r="6" spans="1:15" ht="13.5" customHeight="1">
      <c r="A6" s="87" t="s">
        <v>18</v>
      </c>
      <c r="B6" s="88">
        <v>4</v>
      </c>
      <c r="C6" s="87" t="s">
        <v>161</v>
      </c>
      <c r="D6" s="121" t="s">
        <v>209</v>
      </c>
      <c r="E6" s="93">
        <v>2007</v>
      </c>
      <c r="F6" s="111">
        <v>933855</v>
      </c>
      <c r="G6" s="111">
        <v>854006</v>
      </c>
      <c r="H6" s="90">
        <v>0.73041076733196</v>
      </c>
      <c r="I6" s="111">
        <v>9080</v>
      </c>
      <c r="J6" s="111">
        <v>2976</v>
      </c>
      <c r="K6" s="90">
        <v>0.105612096539692</v>
      </c>
      <c r="L6" s="111">
        <v>342038</v>
      </c>
      <c r="M6" s="90">
        <v>0.26752358560664</v>
      </c>
      <c r="N6" s="111">
        <v>0</v>
      </c>
      <c r="O6" s="90">
        <v>0</v>
      </c>
    </row>
    <row r="7" spans="1:15" ht="13.5" customHeight="1">
      <c r="A7" s="87" t="s">
        <v>18</v>
      </c>
      <c r="B7" s="88">
        <v>5</v>
      </c>
      <c r="C7" s="87" t="s">
        <v>20</v>
      </c>
      <c r="D7" s="121" t="s">
        <v>210</v>
      </c>
      <c r="E7" s="116" t="s">
        <v>22</v>
      </c>
      <c r="F7" s="111">
        <v>852000</v>
      </c>
      <c r="G7" s="111">
        <v>852000</v>
      </c>
      <c r="H7" s="90">
        <v>1</v>
      </c>
      <c r="I7" s="111">
        <v>16000</v>
      </c>
      <c r="J7" s="111">
        <v>10000</v>
      </c>
      <c r="K7" s="90">
        <v>0.301875</v>
      </c>
      <c r="L7" s="111">
        <v>0</v>
      </c>
      <c r="M7" s="90">
        <v>0</v>
      </c>
      <c r="N7" s="111">
        <v>16000</v>
      </c>
      <c r="O7" s="90">
        <v>0.7681228996639461</v>
      </c>
    </row>
    <row r="8" spans="1:15" ht="13.5" customHeight="1">
      <c r="A8" s="87" t="s">
        <v>18</v>
      </c>
      <c r="B8" s="88">
        <v>6</v>
      </c>
      <c r="C8" s="87" t="s">
        <v>21</v>
      </c>
      <c r="D8" s="121" t="s">
        <v>211</v>
      </c>
      <c r="E8" s="93">
        <v>2000</v>
      </c>
      <c r="F8" s="111">
        <v>6343907</v>
      </c>
      <c r="G8" s="111">
        <v>2379860</v>
      </c>
      <c r="H8" s="90">
        <v>0.691442973483798</v>
      </c>
      <c r="I8" s="111">
        <v>65253</v>
      </c>
      <c r="J8" s="111">
        <v>3427</v>
      </c>
      <c r="K8" s="90">
        <v>0.673294399273598</v>
      </c>
      <c r="L8" s="111">
        <v>7138671</v>
      </c>
      <c r="M8" s="90">
        <v>0.778066876289731</v>
      </c>
      <c r="N8" s="111">
        <v>79838</v>
      </c>
      <c r="O8" s="90">
        <v>0.823785546246234</v>
      </c>
    </row>
    <row r="9" spans="1:15" ht="13.5" customHeight="1">
      <c r="A9" s="87" t="s">
        <v>23</v>
      </c>
      <c r="B9" s="88">
        <v>7</v>
      </c>
      <c r="C9" s="87" t="s">
        <v>24</v>
      </c>
      <c r="D9" s="121" t="s">
        <v>212</v>
      </c>
      <c r="E9" s="93">
        <v>2005</v>
      </c>
      <c r="F9" s="111">
        <v>1916423</v>
      </c>
      <c r="G9" s="111">
        <v>1732293</v>
      </c>
      <c r="H9" s="90">
        <v>1</v>
      </c>
      <c r="I9" s="111">
        <v>28964</v>
      </c>
      <c r="J9" s="111">
        <v>19619</v>
      </c>
      <c r="K9" s="94">
        <v>0.6923389506394171</v>
      </c>
      <c r="L9" s="111">
        <v>1916423</v>
      </c>
      <c r="M9" s="90">
        <v>1</v>
      </c>
      <c r="N9" s="111">
        <v>28964</v>
      </c>
      <c r="O9" s="90">
        <v>0.6923389506394171</v>
      </c>
    </row>
    <row r="10" spans="1:15" ht="13.5" customHeight="1">
      <c r="A10" s="87" t="s">
        <v>25</v>
      </c>
      <c r="B10" s="88">
        <v>8</v>
      </c>
      <c r="C10" s="87" t="s">
        <v>26</v>
      </c>
      <c r="D10" s="121" t="s">
        <v>213</v>
      </c>
      <c r="E10" s="93">
        <v>2009</v>
      </c>
      <c r="F10" s="111">
        <v>1010793</v>
      </c>
      <c r="G10" s="111">
        <v>933625</v>
      </c>
      <c r="H10" s="90">
        <v>0.7294515580335851</v>
      </c>
      <c r="I10" s="111">
        <v>17836</v>
      </c>
      <c r="J10" s="111">
        <v>5980</v>
      </c>
      <c r="K10" s="94">
        <v>0.848767488341106</v>
      </c>
      <c r="L10" s="111">
        <v>0</v>
      </c>
      <c r="M10" s="90">
        <v>0</v>
      </c>
      <c r="N10" s="111">
        <v>0</v>
      </c>
      <c r="O10" s="90">
        <v>0</v>
      </c>
    </row>
    <row r="11" spans="1:15" ht="13.5" customHeight="1">
      <c r="A11" s="87" t="s">
        <v>27</v>
      </c>
      <c r="B11" s="88">
        <v>9</v>
      </c>
      <c r="C11" s="87" t="s">
        <v>28</v>
      </c>
      <c r="D11" s="121" t="s">
        <v>180</v>
      </c>
      <c r="E11" s="116" t="s">
        <v>22</v>
      </c>
      <c r="F11" s="123" t="s">
        <v>180</v>
      </c>
      <c r="G11" s="123" t="s">
        <v>180</v>
      </c>
      <c r="H11" s="123" t="s">
        <v>180</v>
      </c>
      <c r="I11" s="123" t="s">
        <v>180</v>
      </c>
      <c r="J11" s="123" t="s">
        <v>180</v>
      </c>
      <c r="K11" s="123" t="s">
        <v>180</v>
      </c>
      <c r="L11" s="111">
        <v>1177500</v>
      </c>
      <c r="M11" s="90">
        <v>0.9847153775327671</v>
      </c>
      <c r="N11" s="111">
        <v>6500</v>
      </c>
      <c r="O11" s="90">
        <v>1</v>
      </c>
    </row>
    <row r="12" spans="1:15" ht="13.5" customHeight="1">
      <c r="A12" s="87" t="s">
        <v>25</v>
      </c>
      <c r="B12" s="88">
        <v>10</v>
      </c>
      <c r="C12" s="87" t="s">
        <v>29</v>
      </c>
      <c r="D12" s="121" t="s">
        <v>214</v>
      </c>
      <c r="E12" s="116" t="s">
        <v>22</v>
      </c>
      <c r="F12" s="111">
        <v>950662</v>
      </c>
      <c r="G12" s="111">
        <v>205000</v>
      </c>
      <c r="H12" s="90">
        <v>0.449386140560859</v>
      </c>
      <c r="I12" s="111">
        <v>11336</v>
      </c>
      <c r="J12" s="114" t="s">
        <v>22</v>
      </c>
      <c r="K12" s="94">
        <v>1</v>
      </c>
      <c r="L12" s="111">
        <v>950662</v>
      </c>
      <c r="M12" s="90">
        <v>0.449386140560859</v>
      </c>
      <c r="N12" s="111">
        <v>11336</v>
      </c>
      <c r="O12" s="90">
        <v>1</v>
      </c>
    </row>
    <row r="13" spans="1:15" ht="13.5" customHeight="1">
      <c r="A13" s="87" t="s">
        <v>30</v>
      </c>
      <c r="B13" s="88">
        <v>11</v>
      </c>
      <c r="C13" s="87" t="s">
        <v>31</v>
      </c>
      <c r="D13" s="121" t="s">
        <v>215</v>
      </c>
      <c r="E13" s="122">
        <v>41518</v>
      </c>
      <c r="F13" s="123" t="s">
        <v>180</v>
      </c>
      <c r="G13" s="123" t="s">
        <v>180</v>
      </c>
      <c r="H13" s="123" t="s">
        <v>180</v>
      </c>
      <c r="I13" s="123" t="s">
        <v>180</v>
      </c>
      <c r="J13" s="123" t="s">
        <v>180</v>
      </c>
      <c r="K13" s="123" t="s">
        <v>180</v>
      </c>
      <c r="L13" s="111">
        <v>1365017</v>
      </c>
      <c r="M13" s="90">
        <v>0.621511214153706</v>
      </c>
      <c r="N13" s="111">
        <v>71231</v>
      </c>
      <c r="O13" s="90">
        <v>1</v>
      </c>
    </row>
    <row r="14" spans="1:15" ht="13.5" customHeight="1">
      <c r="A14" s="87" t="s">
        <v>27</v>
      </c>
      <c r="B14" s="88">
        <v>12</v>
      </c>
      <c r="C14" s="87" t="s">
        <v>32</v>
      </c>
      <c r="D14" s="121" t="s">
        <v>216</v>
      </c>
      <c r="E14" s="93">
        <v>2013</v>
      </c>
      <c r="F14" s="123" t="s">
        <v>180</v>
      </c>
      <c r="G14" s="123" t="s">
        <v>180</v>
      </c>
      <c r="H14" s="123" t="s">
        <v>180</v>
      </c>
      <c r="I14" s="123" t="s">
        <v>180</v>
      </c>
      <c r="J14" s="123" t="s">
        <v>180</v>
      </c>
      <c r="K14" s="123" t="s">
        <v>180</v>
      </c>
      <c r="L14" s="111">
        <v>3247211</v>
      </c>
      <c r="M14" s="90">
        <v>0.19</v>
      </c>
      <c r="N14" s="111">
        <v>6561</v>
      </c>
      <c r="O14" s="90">
        <v>1</v>
      </c>
    </row>
    <row r="15" spans="1:15" ht="13.5" customHeight="1">
      <c r="A15" s="87" t="s">
        <v>18</v>
      </c>
      <c r="B15" s="91">
        <v>13</v>
      </c>
      <c r="C15" s="87" t="s">
        <v>33</v>
      </c>
      <c r="D15" s="121" t="s">
        <v>217</v>
      </c>
      <c r="E15" s="93">
        <v>2006</v>
      </c>
      <c r="F15" s="111">
        <v>3670692</v>
      </c>
      <c r="G15" s="111">
        <v>3271332</v>
      </c>
      <c r="H15" s="90">
        <v>0.7128684028893111</v>
      </c>
      <c r="I15" s="111">
        <v>17976</v>
      </c>
      <c r="J15" s="111">
        <v>2317</v>
      </c>
      <c r="K15" s="94">
        <v>0.9820267686424471</v>
      </c>
      <c r="L15" s="111">
        <v>3768624</v>
      </c>
      <c r="M15" s="90">
        <v>0.7318873313179991</v>
      </c>
      <c r="N15" s="111">
        <v>17976</v>
      </c>
      <c r="O15" s="90">
        <v>0.9820267686424471</v>
      </c>
    </row>
    <row r="16" spans="1:15" ht="13.5" customHeight="1">
      <c r="A16" s="87" t="s">
        <v>34</v>
      </c>
      <c r="B16" s="91">
        <v>14</v>
      </c>
      <c r="C16" s="87" t="s">
        <v>35</v>
      </c>
      <c r="D16" s="121" t="s">
        <v>218</v>
      </c>
      <c r="E16" s="93">
        <v>2009</v>
      </c>
      <c r="F16" s="111">
        <v>3853166</v>
      </c>
      <c r="G16" s="111">
        <v>3041134</v>
      </c>
      <c r="H16" s="90">
        <v>0.777384316356971</v>
      </c>
      <c r="I16" s="111">
        <v>20786</v>
      </c>
      <c r="J16" s="111">
        <v>4889</v>
      </c>
      <c r="K16" s="90">
        <v>1</v>
      </c>
      <c r="L16" s="111">
        <v>4633121</v>
      </c>
      <c r="M16" s="90">
        <v>0.9347418723159411</v>
      </c>
      <c r="N16" s="111">
        <v>20786</v>
      </c>
      <c r="O16" s="90">
        <v>1</v>
      </c>
    </row>
    <row r="17" spans="1:15" ht="13.5" customHeight="1">
      <c r="A17" s="87" t="s">
        <v>16</v>
      </c>
      <c r="B17" s="91">
        <v>15</v>
      </c>
      <c r="C17" s="87" t="s">
        <v>36</v>
      </c>
      <c r="D17" s="121" t="s">
        <v>219</v>
      </c>
      <c r="E17" s="93">
        <v>2009</v>
      </c>
      <c r="F17" s="111">
        <v>1673852</v>
      </c>
      <c r="G17" s="111">
        <v>1372000</v>
      </c>
      <c r="H17" s="94">
        <v>1</v>
      </c>
      <c r="I17" s="111">
        <v>107719</v>
      </c>
      <c r="J17" s="111">
        <v>7100</v>
      </c>
      <c r="K17" s="94">
        <v>1</v>
      </c>
      <c r="L17" s="111">
        <v>0</v>
      </c>
      <c r="M17" s="90">
        <v>0</v>
      </c>
      <c r="N17" s="111">
        <v>0</v>
      </c>
      <c r="O17" s="90">
        <v>0</v>
      </c>
    </row>
    <row r="18" spans="1:15" ht="13.5" customHeight="1">
      <c r="A18" s="87" t="s">
        <v>37</v>
      </c>
      <c r="B18" s="91">
        <v>16</v>
      </c>
      <c r="C18" s="87" t="s">
        <v>38</v>
      </c>
      <c r="D18" s="121" t="s">
        <v>220</v>
      </c>
      <c r="E18" s="93">
        <v>2001</v>
      </c>
      <c r="F18" s="111">
        <v>667996</v>
      </c>
      <c r="G18" s="111">
        <v>1119968</v>
      </c>
      <c r="H18" s="90">
        <v>0.35952170410002504</v>
      </c>
      <c r="I18" s="111">
        <v>9959</v>
      </c>
      <c r="J18" s="111">
        <v>7626</v>
      </c>
      <c r="K18" s="94">
        <v>0.9546587423312881</v>
      </c>
      <c r="L18" s="111">
        <v>1787964</v>
      </c>
      <c r="M18" s="90">
        <v>0.9622989720739311</v>
      </c>
      <c r="N18" s="111">
        <v>9959</v>
      </c>
      <c r="O18" s="90">
        <v>0.9546587423312881</v>
      </c>
    </row>
    <row r="19" spans="1:15" ht="13.5" customHeight="1">
      <c r="A19" s="87" t="s">
        <v>37</v>
      </c>
      <c r="B19" s="91">
        <v>17</v>
      </c>
      <c r="C19" s="87" t="s">
        <v>39</v>
      </c>
      <c r="D19" s="121" t="s">
        <v>221</v>
      </c>
      <c r="E19" s="116" t="s">
        <v>22</v>
      </c>
      <c r="F19" s="111">
        <v>4652153</v>
      </c>
      <c r="G19" s="111">
        <v>4000000</v>
      </c>
      <c r="H19" s="90">
        <v>0.9655351404213841</v>
      </c>
      <c r="I19" s="111">
        <v>10187</v>
      </c>
      <c r="J19" s="111">
        <v>6872</v>
      </c>
      <c r="K19" s="94">
        <v>0.42008247422680406</v>
      </c>
      <c r="L19" s="111">
        <v>4818788</v>
      </c>
      <c r="M19" s="90">
        <v>1.00011954642095</v>
      </c>
      <c r="N19" s="111">
        <v>19197</v>
      </c>
      <c r="O19" s="90">
        <v>0.7916288659793811</v>
      </c>
    </row>
    <row r="20" spans="1:15" ht="13.5" customHeight="1">
      <c r="A20" s="87" t="s">
        <v>40</v>
      </c>
      <c r="B20" s="91">
        <v>18</v>
      </c>
      <c r="C20" s="87" t="s">
        <v>41</v>
      </c>
      <c r="D20" s="121" t="s">
        <v>222</v>
      </c>
      <c r="E20" s="122">
        <v>41249</v>
      </c>
      <c r="F20" s="111">
        <v>2081648</v>
      </c>
      <c r="G20" s="111">
        <v>2058868</v>
      </c>
      <c r="H20" s="90">
        <v>1</v>
      </c>
      <c r="I20" s="111">
        <v>11907</v>
      </c>
      <c r="J20" s="111">
        <v>0</v>
      </c>
      <c r="K20" s="94">
        <v>0.6628256513026051</v>
      </c>
      <c r="L20" s="111">
        <v>2081648</v>
      </c>
      <c r="M20" s="90">
        <v>1</v>
      </c>
      <c r="N20" s="111">
        <v>11907</v>
      </c>
      <c r="O20" s="90">
        <v>0.6628256513026051</v>
      </c>
    </row>
    <row r="21" spans="1:15" ht="13.5" customHeight="1">
      <c r="A21" s="87" t="s">
        <v>42</v>
      </c>
      <c r="B21" s="91">
        <v>19</v>
      </c>
      <c r="C21" s="87" t="s">
        <v>43</v>
      </c>
      <c r="D21" s="121" t="s">
        <v>223</v>
      </c>
      <c r="E21" s="93">
        <v>2007</v>
      </c>
      <c r="F21" s="111">
        <v>1583848</v>
      </c>
      <c r="G21" s="111">
        <v>1316158</v>
      </c>
      <c r="H21" s="90">
        <v>0.8503137711974741</v>
      </c>
      <c r="I21" s="87">
        <v>4538</v>
      </c>
      <c r="J21" s="87">
        <v>4538</v>
      </c>
      <c r="K21" s="94">
        <v>0.0316656199846487</v>
      </c>
      <c r="L21" s="87">
        <v>278815</v>
      </c>
      <c r="M21" s="90">
        <v>0.14968622880252602</v>
      </c>
      <c r="N21" s="87">
        <v>136480</v>
      </c>
      <c r="O21" s="90">
        <v>0.9523410787802661</v>
      </c>
    </row>
    <row r="22" spans="1:15" ht="13.5" customHeight="1">
      <c r="A22" s="87" t="s">
        <v>44</v>
      </c>
      <c r="B22" s="91" t="s">
        <v>45</v>
      </c>
      <c r="C22" s="87" t="s">
        <v>46</v>
      </c>
      <c r="D22" s="121" t="s">
        <v>224</v>
      </c>
      <c r="E22" s="116" t="s">
        <v>22</v>
      </c>
      <c r="F22" s="111">
        <v>156000</v>
      </c>
      <c r="G22" s="111">
        <v>0</v>
      </c>
      <c r="H22" s="90">
        <v>0.106831022085259</v>
      </c>
      <c r="I22" s="111">
        <v>2096</v>
      </c>
      <c r="J22" s="111">
        <v>2096</v>
      </c>
      <c r="K22" s="90">
        <v>0.98</v>
      </c>
      <c r="L22" s="111">
        <v>744130</v>
      </c>
      <c r="M22" s="90">
        <v>0.509590823489129</v>
      </c>
      <c r="N22" s="111">
        <v>2136</v>
      </c>
      <c r="O22" s="90">
        <v>1</v>
      </c>
    </row>
    <row r="23" spans="1:15" ht="13.5" customHeight="1">
      <c r="A23" s="87" t="s">
        <v>44</v>
      </c>
      <c r="B23" s="91" t="s">
        <v>47</v>
      </c>
      <c r="C23" s="87" t="s">
        <v>48</v>
      </c>
      <c r="D23" s="121" t="s">
        <v>225</v>
      </c>
      <c r="E23" s="116" t="s">
        <v>22</v>
      </c>
      <c r="F23" s="111">
        <v>414788</v>
      </c>
      <c r="G23" s="111">
        <v>414788</v>
      </c>
      <c r="H23" s="90">
        <v>0.36092499712852705</v>
      </c>
      <c r="I23" s="111">
        <v>5737</v>
      </c>
      <c r="J23" s="111">
        <v>5737</v>
      </c>
      <c r="K23" s="94">
        <v>1</v>
      </c>
      <c r="L23" s="111">
        <v>414788</v>
      </c>
      <c r="M23" s="90">
        <v>0.36092499712852705</v>
      </c>
      <c r="N23" s="111">
        <v>5737</v>
      </c>
      <c r="O23" s="90">
        <v>1</v>
      </c>
    </row>
    <row r="24" spans="1:15" ht="13.5" customHeight="1">
      <c r="A24" s="87" t="s">
        <v>49</v>
      </c>
      <c r="B24" s="91">
        <v>21</v>
      </c>
      <c r="C24" s="87" t="s">
        <v>50</v>
      </c>
      <c r="D24" s="121" t="s">
        <v>226</v>
      </c>
      <c r="E24" s="93">
        <v>2006</v>
      </c>
      <c r="F24" s="111">
        <v>5006438</v>
      </c>
      <c r="G24" s="111">
        <v>4566892</v>
      </c>
      <c r="H24" s="90">
        <v>0.98</v>
      </c>
      <c r="I24" s="111">
        <v>17341</v>
      </c>
      <c r="J24" s="111">
        <v>8463</v>
      </c>
      <c r="K24" s="90">
        <v>0.29</v>
      </c>
      <c r="L24" s="111">
        <v>5069695</v>
      </c>
      <c r="M24" s="90">
        <v>0.99</v>
      </c>
      <c r="N24" s="111">
        <v>21622</v>
      </c>
      <c r="O24" s="90">
        <v>0.36</v>
      </c>
    </row>
    <row r="25" spans="1:15" ht="13.5" customHeight="1">
      <c r="A25" s="87" t="s">
        <v>51</v>
      </c>
      <c r="B25" s="88">
        <v>22</v>
      </c>
      <c r="C25" s="93" t="s">
        <v>52</v>
      </c>
      <c r="D25" s="124" t="s">
        <v>227</v>
      </c>
      <c r="E25" s="93">
        <v>2001</v>
      </c>
      <c r="F25" s="112">
        <v>4200000</v>
      </c>
      <c r="G25" s="112">
        <v>4000000</v>
      </c>
      <c r="H25" s="94">
        <v>0.875</v>
      </c>
      <c r="I25" s="112">
        <v>4200000</v>
      </c>
      <c r="J25" s="112">
        <v>10500</v>
      </c>
      <c r="K25" s="94">
        <v>0.875</v>
      </c>
      <c r="L25" s="112">
        <v>5000</v>
      </c>
      <c r="M25" s="94">
        <v>0.001041667</v>
      </c>
      <c r="N25" s="112">
        <v>5000</v>
      </c>
      <c r="O25" s="94">
        <v>0.001041667</v>
      </c>
    </row>
    <row r="26" spans="1:15" ht="13.5" customHeight="1">
      <c r="A26" s="87" t="s">
        <v>42</v>
      </c>
      <c r="B26" s="91">
        <v>23</v>
      </c>
      <c r="C26" s="87" t="s">
        <v>53</v>
      </c>
      <c r="D26" s="121" t="s">
        <v>228</v>
      </c>
      <c r="E26" s="122">
        <v>41030</v>
      </c>
      <c r="F26" s="111">
        <v>1445000</v>
      </c>
      <c r="G26" s="111">
        <v>1200000</v>
      </c>
      <c r="H26" s="90">
        <v>0.947540983606557</v>
      </c>
      <c r="I26" s="114" t="s">
        <v>22</v>
      </c>
      <c r="J26" s="111">
        <v>4000</v>
      </c>
      <c r="K26" s="125" t="s">
        <v>180</v>
      </c>
      <c r="L26" s="111">
        <v>0</v>
      </c>
      <c r="M26" s="90">
        <v>0</v>
      </c>
      <c r="N26" s="111">
        <v>0</v>
      </c>
      <c r="O26" s="90">
        <v>0</v>
      </c>
    </row>
    <row r="27" spans="1:15" ht="13.5" customHeight="1">
      <c r="A27" s="87" t="s">
        <v>54</v>
      </c>
      <c r="B27" s="91">
        <v>24</v>
      </c>
      <c r="C27" s="87" t="s">
        <v>55</v>
      </c>
      <c r="D27" s="121" t="s">
        <v>229</v>
      </c>
      <c r="E27" s="93">
        <v>2009</v>
      </c>
      <c r="F27" s="111">
        <v>9839312</v>
      </c>
      <c r="G27" s="111">
        <v>9839312</v>
      </c>
      <c r="H27" s="90">
        <v>0.9747349654945451</v>
      </c>
      <c r="I27" s="111">
        <v>7473</v>
      </c>
      <c r="J27" s="111">
        <v>6652</v>
      </c>
      <c r="K27" s="94">
        <v>0.377443305217435</v>
      </c>
      <c r="L27" s="111">
        <v>9839312</v>
      </c>
      <c r="M27" s="90">
        <v>0.9747349654945451</v>
      </c>
      <c r="N27" s="111">
        <v>7473</v>
      </c>
      <c r="O27" s="90">
        <v>0.377443305217435</v>
      </c>
    </row>
    <row r="28" spans="1:15" ht="13.5" customHeight="1">
      <c r="A28" s="87" t="s">
        <v>56</v>
      </c>
      <c r="B28" s="91">
        <v>25</v>
      </c>
      <c r="C28" s="87" t="s">
        <v>57</v>
      </c>
      <c r="D28" s="121" t="s">
        <v>230</v>
      </c>
      <c r="E28" s="93">
        <v>2007</v>
      </c>
      <c r="F28" s="111">
        <v>205313</v>
      </c>
      <c r="G28" s="111">
        <v>73410</v>
      </c>
      <c r="H28" s="90">
        <v>1</v>
      </c>
      <c r="I28" s="111">
        <v>14238</v>
      </c>
      <c r="J28" s="111">
        <v>768</v>
      </c>
      <c r="K28" s="94">
        <v>1</v>
      </c>
      <c r="L28" s="111">
        <v>0</v>
      </c>
      <c r="M28" s="90">
        <v>0</v>
      </c>
      <c r="N28" s="111">
        <v>0</v>
      </c>
      <c r="O28" s="90">
        <v>0</v>
      </c>
    </row>
    <row r="29" spans="1:15" ht="13.5" customHeight="1">
      <c r="A29" s="87" t="s">
        <v>23</v>
      </c>
      <c r="B29" s="91">
        <v>26</v>
      </c>
      <c r="C29" s="87" t="s">
        <v>58</v>
      </c>
      <c r="D29" s="121" t="s">
        <v>231</v>
      </c>
      <c r="E29" s="93">
        <v>2008</v>
      </c>
      <c r="F29" s="111">
        <v>1654408</v>
      </c>
      <c r="G29" s="111">
        <v>1654408</v>
      </c>
      <c r="H29" s="90">
        <v>0.9497382836135351</v>
      </c>
      <c r="I29" s="111">
        <v>7409</v>
      </c>
      <c r="J29" s="111">
        <v>5669</v>
      </c>
      <c r="K29" s="90">
        <v>0.37</v>
      </c>
      <c r="L29" s="111">
        <v>87554</v>
      </c>
      <c r="M29" s="90">
        <v>0.0502617163864654</v>
      </c>
      <c r="N29" s="111">
        <v>12802</v>
      </c>
      <c r="O29" s="90">
        <v>0.633417445945277</v>
      </c>
    </row>
    <row r="30" spans="1:15" ht="13.5" customHeight="1">
      <c r="A30" s="87" t="s">
        <v>59</v>
      </c>
      <c r="B30" s="91">
        <v>27</v>
      </c>
      <c r="C30" s="87" t="s">
        <v>60</v>
      </c>
      <c r="D30" s="121" t="s">
        <v>232</v>
      </c>
      <c r="E30" s="93">
        <v>2006</v>
      </c>
      <c r="F30" s="111">
        <v>5361847</v>
      </c>
      <c r="G30" s="111">
        <v>5286000</v>
      </c>
      <c r="H30" s="90">
        <v>0.7408959569720891</v>
      </c>
      <c r="I30" s="111">
        <v>24000</v>
      </c>
      <c r="J30" s="111">
        <v>0</v>
      </c>
      <c r="K30" s="94">
        <v>0.558139534883721</v>
      </c>
      <c r="L30" s="111">
        <v>5526150</v>
      </c>
      <c r="M30" s="90">
        <v>0.7635992210559741</v>
      </c>
      <c r="N30" s="111">
        <v>24000</v>
      </c>
      <c r="O30" s="90">
        <v>0.558139534883721</v>
      </c>
    </row>
    <row r="31" spans="1:15" ht="13.5" customHeight="1">
      <c r="A31" s="87" t="s">
        <v>40</v>
      </c>
      <c r="B31" s="91">
        <v>28</v>
      </c>
      <c r="C31" s="87" t="s">
        <v>61</v>
      </c>
      <c r="D31" s="121" t="s">
        <v>233</v>
      </c>
      <c r="E31" s="93">
        <v>1998</v>
      </c>
      <c r="F31" s="111">
        <v>1919601</v>
      </c>
      <c r="G31" s="111">
        <v>1826141</v>
      </c>
      <c r="H31" s="90">
        <v>0.7322970447961391</v>
      </c>
      <c r="I31" s="111">
        <v>9019</v>
      </c>
      <c r="J31" s="111">
        <v>4961</v>
      </c>
      <c r="K31" s="94">
        <v>0.66126548867219</v>
      </c>
      <c r="L31" s="111">
        <v>2417471</v>
      </c>
      <c r="M31" s="90">
        <v>0.9222264778880441</v>
      </c>
      <c r="N31" s="111">
        <v>12932</v>
      </c>
      <c r="O31" s="90">
        <v>0.9481633550846841</v>
      </c>
    </row>
    <row r="32" spans="1:15" ht="13.5" customHeight="1">
      <c r="A32" s="87" t="s">
        <v>51</v>
      </c>
      <c r="B32" s="91">
        <v>29</v>
      </c>
      <c r="C32" s="87" t="s">
        <v>62</v>
      </c>
      <c r="D32" s="121" t="s">
        <v>234</v>
      </c>
      <c r="E32" s="122">
        <v>40995</v>
      </c>
      <c r="F32" s="111">
        <v>1432582</v>
      </c>
      <c r="G32" s="111">
        <v>652788</v>
      </c>
      <c r="H32" s="90">
        <v>1</v>
      </c>
      <c r="I32" s="111">
        <v>49746</v>
      </c>
      <c r="J32" s="111">
        <v>5404</v>
      </c>
      <c r="K32" s="90">
        <v>0.0995054878784224</v>
      </c>
      <c r="L32" s="111">
        <v>1432582</v>
      </c>
      <c r="M32" s="90">
        <v>1</v>
      </c>
      <c r="N32" s="111">
        <v>49746</v>
      </c>
      <c r="O32" s="90">
        <v>1</v>
      </c>
    </row>
    <row r="33" spans="1:15" ht="13.5" customHeight="1">
      <c r="A33" s="87" t="s">
        <v>63</v>
      </c>
      <c r="B33" s="91">
        <v>30</v>
      </c>
      <c r="C33" s="87" t="s">
        <v>64</v>
      </c>
      <c r="D33" s="121" t="s">
        <v>180</v>
      </c>
      <c r="E33" s="123" t="s">
        <v>180</v>
      </c>
      <c r="F33" s="123" t="s">
        <v>180</v>
      </c>
      <c r="G33" s="123" t="s">
        <v>180</v>
      </c>
      <c r="H33" s="123" t="s">
        <v>180</v>
      </c>
      <c r="I33" s="123" t="s">
        <v>180</v>
      </c>
      <c r="J33" s="123" t="s">
        <v>180</v>
      </c>
      <c r="K33" s="123" t="s">
        <v>180</v>
      </c>
      <c r="L33" s="111">
        <v>0</v>
      </c>
      <c r="M33" s="123" t="s">
        <v>180</v>
      </c>
      <c r="N33" s="111">
        <v>0</v>
      </c>
      <c r="O33" s="123" t="s">
        <v>180</v>
      </c>
    </row>
    <row r="34" spans="1:15" ht="13.5" customHeight="1">
      <c r="A34" s="87" t="s">
        <v>27</v>
      </c>
      <c r="B34" s="88">
        <v>31</v>
      </c>
      <c r="C34" s="93" t="s">
        <v>65</v>
      </c>
      <c r="D34" s="124" t="s">
        <v>235</v>
      </c>
      <c r="E34" s="93">
        <v>0</v>
      </c>
      <c r="F34" s="112">
        <v>4925512</v>
      </c>
      <c r="G34" s="112">
        <v>3200000</v>
      </c>
      <c r="H34" s="94">
        <v>0.980509693</v>
      </c>
      <c r="I34" s="112">
        <v>67367</v>
      </c>
      <c r="J34" s="112">
        <v>4710</v>
      </c>
      <c r="K34" s="94">
        <v>0.8804762650000001</v>
      </c>
      <c r="L34" s="112">
        <v>5023420</v>
      </c>
      <c r="M34" s="94">
        <v>1</v>
      </c>
      <c r="N34" s="112">
        <v>76512</v>
      </c>
      <c r="O34" s="94">
        <v>1</v>
      </c>
    </row>
    <row r="35" spans="1:15" ht="13.5" customHeight="1">
      <c r="A35" s="87" t="s">
        <v>27</v>
      </c>
      <c r="B35" s="91">
        <v>32</v>
      </c>
      <c r="C35" s="87" t="s">
        <v>66</v>
      </c>
      <c r="D35" s="121" t="s">
        <v>236</v>
      </c>
      <c r="E35" s="122">
        <v>40829</v>
      </c>
      <c r="F35" s="111">
        <v>0</v>
      </c>
      <c r="G35" s="111">
        <v>0</v>
      </c>
      <c r="H35" s="90">
        <v>0</v>
      </c>
      <c r="I35" s="111">
        <v>4373</v>
      </c>
      <c r="J35" s="111">
        <v>4373</v>
      </c>
      <c r="K35" s="90">
        <v>0.46157905847582903</v>
      </c>
      <c r="L35" s="111">
        <v>12938</v>
      </c>
      <c r="M35" s="90">
        <v>0.786600194552529</v>
      </c>
      <c r="N35" s="111">
        <v>6242</v>
      </c>
      <c r="O35" s="90">
        <v>0.6588558159172471</v>
      </c>
    </row>
    <row r="36" spans="1:17" ht="13.5" customHeight="1">
      <c r="A36" s="87" t="s">
        <v>54</v>
      </c>
      <c r="B36" s="91">
        <v>33</v>
      </c>
      <c r="C36" s="87" t="s">
        <v>67</v>
      </c>
      <c r="D36" s="124" t="s">
        <v>237</v>
      </c>
      <c r="E36" s="93">
        <v>2005</v>
      </c>
      <c r="F36" s="112">
        <v>4799445</v>
      </c>
      <c r="G36" s="112">
        <v>2620316</v>
      </c>
      <c r="H36" s="94">
        <v>0.834229945</v>
      </c>
      <c r="I36" s="112">
        <v>41251</v>
      </c>
      <c r="J36" s="112">
        <v>7699</v>
      </c>
      <c r="K36" s="94">
        <v>0.884038404</v>
      </c>
      <c r="L36" s="112">
        <v>5493060</v>
      </c>
      <c r="M36" s="94">
        <v>0.9547927190000001</v>
      </c>
      <c r="N36" s="112">
        <v>46662</v>
      </c>
      <c r="O36" s="94">
        <v>1</v>
      </c>
      <c r="P36" s="95"/>
      <c r="Q36" s="95"/>
    </row>
    <row r="37" spans="1:15" ht="13.5" customHeight="1">
      <c r="A37" s="87" t="s">
        <v>30</v>
      </c>
      <c r="B37" s="91">
        <v>34</v>
      </c>
      <c r="C37" s="87" t="s">
        <v>68</v>
      </c>
      <c r="D37" s="121" t="s">
        <v>238</v>
      </c>
      <c r="E37" s="123" t="s">
        <v>239</v>
      </c>
      <c r="F37" s="111">
        <v>6839342</v>
      </c>
      <c r="G37" s="111">
        <v>3135212</v>
      </c>
      <c r="H37" s="90">
        <v>0.9774673528080521</v>
      </c>
      <c r="I37" s="111">
        <v>344403</v>
      </c>
      <c r="J37" s="111">
        <v>4033</v>
      </c>
      <c r="K37" s="94">
        <v>0.970428123009992</v>
      </c>
      <c r="L37" s="111">
        <v>157661</v>
      </c>
      <c r="M37" s="90">
        <v>0.0225326471919477</v>
      </c>
      <c r="N37" s="111">
        <v>10495</v>
      </c>
      <c r="O37" s="90">
        <v>0.0295718769900084</v>
      </c>
    </row>
    <row r="38" spans="1:15" ht="13.5" customHeight="1">
      <c r="A38" s="87" t="s">
        <v>51</v>
      </c>
      <c r="B38" s="91">
        <v>35</v>
      </c>
      <c r="C38" s="87" t="s">
        <v>69</v>
      </c>
      <c r="D38" s="121" t="s">
        <v>240</v>
      </c>
      <c r="E38" s="93">
        <v>2008</v>
      </c>
      <c r="F38" s="111">
        <v>5498253</v>
      </c>
      <c r="G38" s="111">
        <v>5482196</v>
      </c>
      <c r="H38" s="114" t="s">
        <v>22</v>
      </c>
      <c r="I38" s="111">
        <v>7647</v>
      </c>
      <c r="J38" s="111">
        <v>5500</v>
      </c>
      <c r="K38" s="114" t="s">
        <v>22</v>
      </c>
      <c r="L38" s="111">
        <v>5535478</v>
      </c>
      <c r="M38" s="114" t="s">
        <v>22</v>
      </c>
      <c r="N38" s="111">
        <v>7647</v>
      </c>
      <c r="O38" s="114" t="s">
        <v>22</v>
      </c>
    </row>
    <row r="39" spans="1:15" ht="13.5" customHeight="1">
      <c r="A39" s="87" t="s">
        <v>40</v>
      </c>
      <c r="B39" s="91">
        <v>36</v>
      </c>
      <c r="C39" s="87" t="s">
        <v>70</v>
      </c>
      <c r="D39" s="121" t="s">
        <v>241</v>
      </c>
      <c r="E39" s="93">
        <v>2004</v>
      </c>
      <c r="F39" s="112">
        <v>50</v>
      </c>
      <c r="G39" s="93">
        <v>0</v>
      </c>
      <c r="H39" s="90">
        <v>3.3311924869617096E-05</v>
      </c>
      <c r="I39" s="93">
        <v>4400</v>
      </c>
      <c r="J39" s="93">
        <v>4400</v>
      </c>
      <c r="K39" s="94">
        <v>0.48818373460557</v>
      </c>
      <c r="L39" s="111">
        <v>1500964</v>
      </c>
      <c r="M39" s="94">
        <v>1</v>
      </c>
      <c r="N39" s="111">
        <v>9013</v>
      </c>
      <c r="O39" s="94">
        <v>1</v>
      </c>
    </row>
    <row r="40" spans="1:15" ht="13.5" customHeight="1">
      <c r="A40" s="87" t="s">
        <v>40</v>
      </c>
      <c r="B40" s="91">
        <v>37</v>
      </c>
      <c r="C40" s="87" t="s">
        <v>71</v>
      </c>
      <c r="D40" s="121" t="s">
        <v>242</v>
      </c>
      <c r="E40" s="93">
        <v>2001</v>
      </c>
      <c r="F40" s="111">
        <v>2378322</v>
      </c>
      <c r="G40" s="111">
        <v>2041302</v>
      </c>
      <c r="H40" s="90">
        <v>0.725057054691411</v>
      </c>
      <c r="I40" s="111">
        <v>15000</v>
      </c>
      <c r="J40" s="111">
        <v>0</v>
      </c>
      <c r="K40" s="90">
        <v>1.00381449508131</v>
      </c>
      <c r="L40" s="111">
        <v>56883</v>
      </c>
      <c r="M40" s="90">
        <v>0.0173413946648147</v>
      </c>
      <c r="N40" s="111">
        <v>0</v>
      </c>
      <c r="O40" s="90">
        <v>0</v>
      </c>
    </row>
    <row r="41" spans="1:15" ht="13.5" customHeight="1">
      <c r="A41" s="87" t="s">
        <v>23</v>
      </c>
      <c r="B41" s="91">
        <v>38</v>
      </c>
      <c r="C41" s="87" t="s">
        <v>72</v>
      </c>
      <c r="D41" s="121" t="s">
        <v>243</v>
      </c>
      <c r="E41" s="93">
        <v>2010</v>
      </c>
      <c r="F41" s="111">
        <v>2371939</v>
      </c>
      <c r="G41" s="111">
        <v>2240000</v>
      </c>
      <c r="H41" s="90">
        <v>0.905</v>
      </c>
      <c r="I41" s="112">
        <v>0</v>
      </c>
      <c r="J41" s="112">
        <v>0</v>
      </c>
      <c r="K41" s="94">
        <v>0</v>
      </c>
      <c r="L41" s="112">
        <v>368300</v>
      </c>
      <c r="M41" s="94">
        <v>0.14052092323353</v>
      </c>
      <c r="N41" s="112">
        <v>11380</v>
      </c>
      <c r="O41" s="94">
        <v>0.92671009771987</v>
      </c>
    </row>
    <row r="42" spans="1:15" s="95" customFormat="1" ht="13.5" customHeight="1">
      <c r="A42" s="93" t="s">
        <v>56</v>
      </c>
      <c r="B42" s="91">
        <v>39</v>
      </c>
      <c r="C42" s="93" t="s">
        <v>73</v>
      </c>
      <c r="D42" s="126" t="s">
        <v>244</v>
      </c>
      <c r="E42" s="93">
        <v>2012</v>
      </c>
      <c r="F42" s="112">
        <v>21500</v>
      </c>
      <c r="G42" s="112">
        <v>21500</v>
      </c>
      <c r="H42" s="94">
        <v>0.97</v>
      </c>
      <c r="I42" s="112">
        <v>24720</v>
      </c>
      <c r="J42" s="112">
        <v>6866</v>
      </c>
      <c r="K42" s="94">
        <v>0.92</v>
      </c>
      <c r="L42" s="112">
        <v>21500</v>
      </c>
      <c r="M42" s="94">
        <v>0.97</v>
      </c>
      <c r="N42" s="112">
        <v>24720</v>
      </c>
      <c r="O42" s="94">
        <v>0.922491323655633</v>
      </c>
    </row>
    <row r="43" spans="1:15" s="95" customFormat="1" ht="13.5" customHeight="1">
      <c r="A43" s="93" t="s">
        <v>54</v>
      </c>
      <c r="B43" s="91">
        <v>40</v>
      </c>
      <c r="C43" s="93" t="s">
        <v>74</v>
      </c>
      <c r="D43" s="124" t="s">
        <v>245</v>
      </c>
      <c r="E43" s="127" t="s">
        <v>246</v>
      </c>
      <c r="F43" s="112">
        <v>2916549</v>
      </c>
      <c r="G43" s="112">
        <v>2662736</v>
      </c>
      <c r="H43" s="94">
        <v>0.9941727760000001</v>
      </c>
      <c r="I43" s="112">
        <v>10253</v>
      </c>
      <c r="J43" s="112">
        <v>5880</v>
      </c>
      <c r="K43" s="94">
        <v>0.498323208</v>
      </c>
      <c r="L43" s="112">
        <v>2933644</v>
      </c>
      <c r="M43" s="94">
        <v>1</v>
      </c>
      <c r="N43" s="112">
        <v>20575</v>
      </c>
      <c r="O43" s="94">
        <v>1</v>
      </c>
    </row>
    <row r="44" spans="1:15" ht="13.5" customHeight="1">
      <c r="A44" s="87" t="s">
        <v>40</v>
      </c>
      <c r="B44" s="91">
        <v>41</v>
      </c>
      <c r="C44" s="87" t="s">
        <v>75</v>
      </c>
      <c r="D44" s="121" t="s">
        <v>247</v>
      </c>
      <c r="E44" s="122">
        <v>40817</v>
      </c>
      <c r="F44" s="116" t="s">
        <v>22</v>
      </c>
      <c r="G44" s="111">
        <v>1374438</v>
      </c>
      <c r="H44" s="125" t="s">
        <v>180</v>
      </c>
      <c r="I44" s="111">
        <v>1468253</v>
      </c>
      <c r="J44" s="111">
        <v>3288</v>
      </c>
      <c r="K44" s="94">
        <v>1</v>
      </c>
      <c r="L44" s="116" t="s">
        <v>22</v>
      </c>
      <c r="M44" s="125" t="s">
        <v>180</v>
      </c>
      <c r="N44" s="111">
        <v>0</v>
      </c>
      <c r="O44" s="90">
        <v>0</v>
      </c>
    </row>
    <row r="45" spans="1:15" ht="13.5" customHeight="1">
      <c r="A45" s="87" t="s">
        <v>23</v>
      </c>
      <c r="B45" s="91">
        <v>42</v>
      </c>
      <c r="C45" s="87" t="s">
        <v>76</v>
      </c>
      <c r="D45" s="121" t="s">
        <v>248</v>
      </c>
      <c r="E45" s="93">
        <v>2010</v>
      </c>
      <c r="F45" s="111">
        <v>1441790</v>
      </c>
      <c r="G45" s="111">
        <v>1441790</v>
      </c>
      <c r="H45" s="90">
        <v>8.30706030121801</v>
      </c>
      <c r="I45" s="111">
        <v>3003</v>
      </c>
      <c r="J45" s="111">
        <v>3003</v>
      </c>
      <c r="K45" s="94">
        <v>0.0632796695886716</v>
      </c>
      <c r="L45" s="111">
        <v>1612000</v>
      </c>
      <c r="M45" s="90">
        <v>0.724572863847275</v>
      </c>
      <c r="N45" s="111">
        <v>3068</v>
      </c>
      <c r="O45" s="90">
        <v>0.0646493594066082</v>
      </c>
    </row>
    <row r="46" spans="1:15" ht="13.5" customHeight="1">
      <c r="A46" s="87" t="s">
        <v>16</v>
      </c>
      <c r="B46" s="88">
        <v>43</v>
      </c>
      <c r="C46" s="93" t="s">
        <v>77</v>
      </c>
      <c r="D46" s="124" t="s">
        <v>249</v>
      </c>
      <c r="E46" s="128">
        <v>40908</v>
      </c>
      <c r="F46" s="112">
        <v>2017800</v>
      </c>
      <c r="G46" s="112">
        <v>150000</v>
      </c>
      <c r="H46" s="94">
        <v>0.334225629</v>
      </c>
      <c r="I46" s="112">
        <v>5676</v>
      </c>
      <c r="J46" s="112">
        <v>3567</v>
      </c>
      <c r="K46" s="94">
        <v>1</v>
      </c>
      <c r="L46" s="112">
        <v>5846051</v>
      </c>
      <c r="M46" s="94">
        <v>0.9683318820000001</v>
      </c>
      <c r="N46" s="112">
        <v>5170</v>
      </c>
      <c r="O46" s="94">
        <v>0.910852713</v>
      </c>
    </row>
    <row r="47" spans="1:15" ht="13.5" customHeight="1">
      <c r="A47" s="87" t="s">
        <v>78</v>
      </c>
      <c r="B47" s="91">
        <v>44</v>
      </c>
      <c r="C47" s="87" t="s">
        <v>79</v>
      </c>
      <c r="D47" s="121" t="s">
        <v>250</v>
      </c>
      <c r="E47" s="116" t="s">
        <v>22</v>
      </c>
      <c r="F47" s="111">
        <v>4597937</v>
      </c>
      <c r="G47" s="111">
        <v>2795224</v>
      </c>
      <c r="H47" s="90">
        <v>0.753390261666608</v>
      </c>
      <c r="I47" s="111">
        <v>47881</v>
      </c>
      <c r="J47" s="111">
        <v>13740</v>
      </c>
      <c r="K47" s="94">
        <v>1</v>
      </c>
      <c r="L47" s="111">
        <v>5999203</v>
      </c>
      <c r="M47" s="90">
        <v>0.982993268059371</v>
      </c>
      <c r="N47" s="111">
        <v>47881</v>
      </c>
      <c r="O47" s="90">
        <v>1</v>
      </c>
    </row>
    <row r="48" spans="1:15" ht="13.5" customHeight="1">
      <c r="A48" s="87" t="s">
        <v>40</v>
      </c>
      <c r="B48" s="91">
        <v>45</v>
      </c>
      <c r="C48" s="87" t="s">
        <v>80</v>
      </c>
      <c r="D48" s="121" t="s">
        <v>251</v>
      </c>
      <c r="E48" s="116" t="s">
        <v>22</v>
      </c>
      <c r="F48" s="129">
        <v>0</v>
      </c>
      <c r="G48" s="129">
        <v>0</v>
      </c>
      <c r="H48" s="125" t="s">
        <v>180</v>
      </c>
      <c r="I48" s="129">
        <v>0</v>
      </c>
      <c r="J48" s="129">
        <v>0</v>
      </c>
      <c r="K48" s="125" t="s">
        <v>180</v>
      </c>
      <c r="L48" s="129">
        <v>0</v>
      </c>
      <c r="M48" s="125" t="s">
        <v>180</v>
      </c>
      <c r="N48" s="129">
        <v>0</v>
      </c>
      <c r="O48" s="125" t="s">
        <v>180</v>
      </c>
    </row>
    <row r="49" spans="1:15" ht="13.5" customHeight="1">
      <c r="A49" s="87" t="s">
        <v>27</v>
      </c>
      <c r="B49" s="91">
        <v>46</v>
      </c>
      <c r="C49" s="87" t="s">
        <v>81</v>
      </c>
      <c r="D49" s="121" t="s">
        <v>252</v>
      </c>
      <c r="E49" s="116" t="s">
        <v>22</v>
      </c>
      <c r="F49" s="111">
        <v>1928701</v>
      </c>
      <c r="G49" s="111">
        <v>1</v>
      </c>
      <c r="H49" s="90">
        <v>1</v>
      </c>
      <c r="I49" s="111">
        <v>16192</v>
      </c>
      <c r="J49" s="111">
        <v>0</v>
      </c>
      <c r="K49" s="90">
        <v>0.6843617920541</v>
      </c>
      <c r="L49" s="111">
        <v>1928701</v>
      </c>
      <c r="M49" s="90">
        <v>1</v>
      </c>
      <c r="N49" s="111">
        <v>23660</v>
      </c>
      <c r="O49" s="90">
        <v>1</v>
      </c>
    </row>
    <row r="50" spans="1:15" ht="13.5" customHeight="1">
      <c r="A50" s="87" t="s">
        <v>54</v>
      </c>
      <c r="B50" s="88">
        <v>47</v>
      </c>
      <c r="C50" s="87" t="s">
        <v>82</v>
      </c>
      <c r="D50" s="124" t="s">
        <v>253</v>
      </c>
      <c r="E50" s="93">
        <v>1996</v>
      </c>
      <c r="F50" s="112">
        <v>1001373</v>
      </c>
      <c r="G50" s="112">
        <v>747979</v>
      </c>
      <c r="H50" s="94">
        <v>0.9857168591264941</v>
      </c>
      <c r="I50" s="112">
        <v>34066</v>
      </c>
      <c r="J50" s="112">
        <v>4206</v>
      </c>
      <c r="K50" s="94">
        <v>1</v>
      </c>
      <c r="L50" s="112">
        <v>1015883</v>
      </c>
      <c r="M50" s="94">
        <v>1</v>
      </c>
      <c r="N50" s="112">
        <v>34066</v>
      </c>
      <c r="O50" s="94">
        <v>1</v>
      </c>
    </row>
    <row r="51" spans="1:15" s="95" customFormat="1" ht="13.5" customHeight="1">
      <c r="A51" s="93" t="s">
        <v>30</v>
      </c>
      <c r="B51" s="88">
        <v>48</v>
      </c>
      <c r="C51" s="93" t="s">
        <v>83</v>
      </c>
      <c r="D51" s="124" t="s">
        <v>254</v>
      </c>
      <c r="E51" s="93">
        <v>2012</v>
      </c>
      <c r="F51" s="112">
        <v>1624716</v>
      </c>
      <c r="G51" s="112">
        <v>1558354</v>
      </c>
      <c r="H51" s="94">
        <v>0.98</v>
      </c>
      <c r="I51" s="112">
        <v>72391</v>
      </c>
      <c r="J51" s="112">
        <v>3893</v>
      </c>
      <c r="K51" s="94">
        <v>0.63</v>
      </c>
      <c r="L51" s="112">
        <v>1624716</v>
      </c>
      <c r="M51" s="94">
        <v>0.98</v>
      </c>
      <c r="N51" s="112">
        <v>72391</v>
      </c>
      <c r="O51" s="94">
        <v>0.63</v>
      </c>
    </row>
    <row r="52" spans="1:15" ht="13.5" customHeight="1">
      <c r="A52" s="87" t="s">
        <v>78</v>
      </c>
      <c r="B52" s="91">
        <v>49</v>
      </c>
      <c r="C52" s="87" t="s">
        <v>84</v>
      </c>
      <c r="D52" s="121" t="s">
        <v>255</v>
      </c>
      <c r="E52" s="93">
        <v>2007</v>
      </c>
      <c r="F52" s="111">
        <v>5475938</v>
      </c>
      <c r="G52" s="111">
        <v>4612298</v>
      </c>
      <c r="H52" s="90">
        <v>0.99826322836806</v>
      </c>
      <c r="I52" s="111">
        <v>29932</v>
      </c>
      <c r="J52" s="111">
        <v>6000</v>
      </c>
      <c r="K52" s="90">
        <v>1</v>
      </c>
      <c r="L52" s="111">
        <v>5485465</v>
      </c>
      <c r="M52" s="90">
        <v>1</v>
      </c>
      <c r="N52" s="111">
        <v>29932</v>
      </c>
      <c r="O52" s="90">
        <v>1</v>
      </c>
    </row>
    <row r="53" spans="1:15" ht="13.5" customHeight="1">
      <c r="A53" s="87" t="s">
        <v>34</v>
      </c>
      <c r="B53" s="91">
        <v>50</v>
      </c>
      <c r="C53" s="87" t="s">
        <v>85</v>
      </c>
      <c r="D53" s="121" t="s">
        <v>256</v>
      </c>
      <c r="E53" s="122">
        <v>40364</v>
      </c>
      <c r="F53" s="116" t="s">
        <v>22</v>
      </c>
      <c r="G53" s="111">
        <v>2500000</v>
      </c>
      <c r="H53" s="130" t="s">
        <v>180</v>
      </c>
      <c r="I53" s="111">
        <v>589362</v>
      </c>
      <c r="J53" s="111">
        <v>5040</v>
      </c>
      <c r="K53" s="130">
        <v>0.9857793745734821</v>
      </c>
      <c r="L53" s="116" t="s">
        <v>22</v>
      </c>
      <c r="M53" s="130" t="s">
        <v>180</v>
      </c>
      <c r="N53" s="116" t="s">
        <v>22</v>
      </c>
      <c r="O53" s="130" t="s">
        <v>180</v>
      </c>
    </row>
    <row r="54" spans="1:15" ht="13.5" customHeight="1">
      <c r="A54" s="87" t="s">
        <v>25</v>
      </c>
      <c r="B54" s="91">
        <v>51</v>
      </c>
      <c r="C54" s="87" t="s">
        <v>86</v>
      </c>
      <c r="D54" s="121" t="s">
        <v>257</v>
      </c>
      <c r="E54" s="122">
        <v>40909</v>
      </c>
      <c r="F54" s="111">
        <v>2237901</v>
      </c>
      <c r="G54" s="116" t="s">
        <v>22</v>
      </c>
      <c r="H54" s="90">
        <v>1</v>
      </c>
      <c r="I54" s="111">
        <v>11835</v>
      </c>
      <c r="J54" s="116" t="s">
        <v>22</v>
      </c>
      <c r="K54" s="94">
        <v>1</v>
      </c>
      <c r="L54" s="111">
        <v>2237901</v>
      </c>
      <c r="M54" s="90">
        <v>1</v>
      </c>
      <c r="N54" s="111">
        <v>11835</v>
      </c>
      <c r="O54" s="90">
        <v>1</v>
      </c>
    </row>
    <row r="55" spans="1:15" ht="13.5" customHeight="1">
      <c r="A55" s="87" t="s">
        <v>25</v>
      </c>
      <c r="B55" s="91">
        <v>52</v>
      </c>
      <c r="C55" s="87" t="s">
        <v>87</v>
      </c>
      <c r="D55" s="121" t="s">
        <v>258</v>
      </c>
      <c r="E55" s="93">
        <v>2007</v>
      </c>
      <c r="F55" s="111">
        <v>3500000</v>
      </c>
      <c r="G55" s="111">
        <v>2002000</v>
      </c>
      <c r="H55" s="90">
        <v>1</v>
      </c>
      <c r="I55" s="111">
        <v>2000</v>
      </c>
      <c r="J55" s="111">
        <v>800</v>
      </c>
      <c r="K55" s="94">
        <v>1</v>
      </c>
      <c r="L55" s="111">
        <v>3500000</v>
      </c>
      <c r="M55" s="90">
        <v>1</v>
      </c>
      <c r="N55" s="111">
        <v>2000</v>
      </c>
      <c r="O55" s="90">
        <v>1</v>
      </c>
    </row>
    <row r="56" spans="1:15" ht="13.5" customHeight="1">
      <c r="A56" s="87" t="s">
        <v>78</v>
      </c>
      <c r="B56" s="91">
        <v>53</v>
      </c>
      <c r="C56" s="87" t="s">
        <v>88</v>
      </c>
      <c r="D56" s="121" t="s">
        <v>259</v>
      </c>
      <c r="E56" s="93">
        <v>1999</v>
      </c>
      <c r="F56" s="111">
        <v>3965154</v>
      </c>
      <c r="G56" s="111">
        <v>3081200</v>
      </c>
      <c r="H56" s="90">
        <v>0.5876914184081811</v>
      </c>
      <c r="I56" s="111">
        <v>3975</v>
      </c>
      <c r="J56" s="111">
        <v>3975</v>
      </c>
      <c r="K56" s="94">
        <v>0.138811286492527</v>
      </c>
      <c r="L56" s="111">
        <v>6747000</v>
      </c>
      <c r="M56" s="90">
        <v>1</v>
      </c>
      <c r="N56" s="111">
        <v>28636</v>
      </c>
      <c r="O56" s="90">
        <v>1</v>
      </c>
    </row>
    <row r="57" spans="1:15" ht="13.5" customHeight="1">
      <c r="A57" s="87" t="s">
        <v>89</v>
      </c>
      <c r="B57" s="91">
        <v>54</v>
      </c>
      <c r="C57" s="87" t="s">
        <v>90</v>
      </c>
      <c r="D57" s="121" t="s">
        <v>260</v>
      </c>
      <c r="E57" s="93">
        <v>2005</v>
      </c>
      <c r="F57" s="111">
        <v>1502239</v>
      </c>
      <c r="G57" s="111">
        <v>1501561</v>
      </c>
      <c r="H57" s="90">
        <v>0.8066132840206981</v>
      </c>
      <c r="I57" s="111">
        <v>328</v>
      </c>
      <c r="J57" s="111">
        <v>0</v>
      </c>
      <c r="K57" s="94">
        <v>0.19523809523809502</v>
      </c>
      <c r="L57" s="111">
        <v>349890</v>
      </c>
      <c r="M57" s="90">
        <v>0.187870187064776</v>
      </c>
      <c r="N57" s="111">
        <v>16087</v>
      </c>
      <c r="O57" s="90">
        <v>1</v>
      </c>
    </row>
    <row r="58" spans="1:15" ht="13.5" customHeight="1">
      <c r="A58" s="87" t="s">
        <v>89</v>
      </c>
      <c r="B58" s="91">
        <v>55</v>
      </c>
      <c r="C58" s="87" t="s">
        <v>91</v>
      </c>
      <c r="D58" s="121" t="s">
        <v>261</v>
      </c>
      <c r="E58" s="93">
        <v>2009</v>
      </c>
      <c r="F58" s="111">
        <v>4239866</v>
      </c>
      <c r="G58" s="111">
        <v>4050726</v>
      </c>
      <c r="H58" s="90">
        <v>0.970382264879703</v>
      </c>
      <c r="I58" s="111">
        <v>9770</v>
      </c>
      <c r="J58" s="111">
        <v>9770</v>
      </c>
      <c r="K58" s="94">
        <v>0.315161290322581</v>
      </c>
      <c r="L58" s="111">
        <v>4190354</v>
      </c>
      <c r="M58" s="90">
        <v>0.9590504051702871</v>
      </c>
      <c r="N58" s="111">
        <v>21000</v>
      </c>
      <c r="O58" s="90">
        <v>0.67741935483871</v>
      </c>
    </row>
    <row r="59" spans="1:15" ht="13.5" customHeight="1">
      <c r="A59" s="87" t="s">
        <v>51</v>
      </c>
      <c r="B59" s="91">
        <v>56</v>
      </c>
      <c r="C59" s="87" t="s">
        <v>92</v>
      </c>
      <c r="D59" s="121" t="s">
        <v>262</v>
      </c>
      <c r="E59" s="122">
        <v>37773</v>
      </c>
      <c r="F59" s="111">
        <v>4600402</v>
      </c>
      <c r="G59" s="111">
        <v>4198556</v>
      </c>
      <c r="H59" s="90">
        <v>0.9455563352288021</v>
      </c>
      <c r="I59" s="111">
        <v>8331</v>
      </c>
      <c r="J59" s="111">
        <v>6240</v>
      </c>
      <c r="K59" s="94">
        <v>0.99237641453246</v>
      </c>
      <c r="L59" s="111">
        <v>4600402</v>
      </c>
      <c r="M59" s="90">
        <v>0.9455563352288021</v>
      </c>
      <c r="N59" s="111">
        <v>8331</v>
      </c>
      <c r="O59" s="90">
        <v>0.99237641453246</v>
      </c>
    </row>
    <row r="60" spans="1:15" ht="13.5" customHeight="1">
      <c r="A60" s="87" t="s">
        <v>93</v>
      </c>
      <c r="B60" s="91">
        <v>57</v>
      </c>
      <c r="C60" s="87" t="s">
        <v>94</v>
      </c>
      <c r="D60" s="121" t="s">
        <v>263</v>
      </c>
      <c r="E60" s="116" t="s">
        <v>22</v>
      </c>
      <c r="F60" s="111">
        <v>563755</v>
      </c>
      <c r="G60" s="111">
        <v>563755</v>
      </c>
      <c r="H60" s="90">
        <v>0.9878047712080461</v>
      </c>
      <c r="I60" s="111">
        <v>1407</v>
      </c>
      <c r="J60" s="111">
        <v>0</v>
      </c>
      <c r="K60" s="94">
        <v>0.15485362095531602</v>
      </c>
      <c r="L60" s="111">
        <v>563755</v>
      </c>
      <c r="M60" s="90">
        <v>0.9878047712080461</v>
      </c>
      <c r="N60" s="111">
        <v>1407</v>
      </c>
      <c r="O60" s="90">
        <v>0.15485362095531602</v>
      </c>
    </row>
    <row r="61" spans="1:15" ht="13.5" customHeight="1">
      <c r="A61" s="87" t="s">
        <v>49</v>
      </c>
      <c r="B61" s="88">
        <v>58</v>
      </c>
      <c r="C61" s="93" t="s">
        <v>95</v>
      </c>
      <c r="D61" s="124" t="s">
        <v>264</v>
      </c>
      <c r="E61" s="87">
        <v>2011</v>
      </c>
      <c r="F61" s="112">
        <v>1449843</v>
      </c>
      <c r="G61" s="112">
        <v>1345622</v>
      </c>
      <c r="H61" s="94">
        <v>0.654079462</v>
      </c>
      <c r="I61" s="112">
        <v>41</v>
      </c>
      <c r="J61" s="112">
        <v>0</v>
      </c>
      <c r="K61" s="94">
        <v>0.0014829280000000001</v>
      </c>
      <c r="L61" s="112">
        <v>0</v>
      </c>
      <c r="M61" s="94">
        <v>0</v>
      </c>
      <c r="N61" s="112">
        <v>0</v>
      </c>
      <c r="O61" s="94">
        <v>0</v>
      </c>
    </row>
    <row r="62" spans="1:16" ht="13.5" customHeight="1">
      <c r="A62" s="93" t="s">
        <v>96</v>
      </c>
      <c r="B62" s="88">
        <v>59</v>
      </c>
      <c r="C62" s="93" t="s">
        <v>97</v>
      </c>
      <c r="D62" s="124" t="s">
        <v>265</v>
      </c>
      <c r="E62" s="87">
        <v>2008</v>
      </c>
      <c r="F62" s="112">
        <v>5116749</v>
      </c>
      <c r="G62" s="112">
        <v>4824600</v>
      </c>
      <c r="H62" s="94">
        <v>3.4668669960000003</v>
      </c>
      <c r="I62" s="112">
        <v>10000</v>
      </c>
      <c r="J62" s="112">
        <v>10000</v>
      </c>
      <c r="K62" s="94">
        <v>1.863585539</v>
      </c>
      <c r="L62" s="112">
        <v>7211157</v>
      </c>
      <c r="M62" s="94">
        <v>1</v>
      </c>
      <c r="N62" s="112">
        <v>10000</v>
      </c>
      <c r="O62" s="94">
        <v>1</v>
      </c>
      <c r="P62" s="95"/>
    </row>
    <row r="63" spans="1:15" ht="13.5" customHeight="1">
      <c r="A63" s="87" t="s">
        <v>98</v>
      </c>
      <c r="B63" s="91">
        <v>60</v>
      </c>
      <c r="C63" s="87" t="s">
        <v>99</v>
      </c>
      <c r="D63" s="121" t="s">
        <v>266</v>
      </c>
      <c r="E63" s="93">
        <v>2011</v>
      </c>
      <c r="F63" s="111">
        <v>5233751</v>
      </c>
      <c r="G63" s="111">
        <v>4646000</v>
      </c>
      <c r="H63" s="90">
        <v>0.988995624704979</v>
      </c>
      <c r="I63" s="111">
        <v>25088</v>
      </c>
      <c r="J63" s="111">
        <v>3331</v>
      </c>
      <c r="K63" s="94">
        <v>1</v>
      </c>
      <c r="L63" s="111">
        <v>5291986</v>
      </c>
      <c r="M63" s="90">
        <v>1</v>
      </c>
      <c r="N63" s="111">
        <v>25088</v>
      </c>
      <c r="O63" s="90">
        <v>1</v>
      </c>
    </row>
    <row r="64" spans="1:15" s="95" customFormat="1" ht="13.5" customHeight="1">
      <c r="A64" s="93" t="s">
        <v>34</v>
      </c>
      <c r="B64" s="91">
        <v>61</v>
      </c>
      <c r="C64" s="93" t="s">
        <v>100</v>
      </c>
      <c r="D64" s="124" t="s">
        <v>267</v>
      </c>
      <c r="E64" s="93">
        <v>2004</v>
      </c>
      <c r="F64" s="112">
        <v>4650000</v>
      </c>
      <c r="G64" s="112">
        <v>4271596</v>
      </c>
      <c r="H64" s="94">
        <v>0.848264305</v>
      </c>
      <c r="I64" s="112">
        <v>4450</v>
      </c>
      <c r="J64" s="112">
        <v>4450</v>
      </c>
      <c r="K64" s="112">
        <v>0.091072817</v>
      </c>
      <c r="L64" s="112">
        <v>5000000</v>
      </c>
      <c r="M64" s="94">
        <v>0.9121121560000001</v>
      </c>
      <c r="N64" s="112">
        <v>37419</v>
      </c>
      <c r="O64" s="94">
        <v>0.7658098320000001</v>
      </c>
    </row>
    <row r="65" spans="1:15" ht="13.5" customHeight="1">
      <c r="A65" s="96"/>
      <c r="B65" s="88"/>
      <c r="C65" s="96"/>
      <c r="D65" s="131"/>
      <c r="E65" s="132"/>
      <c r="F65" s="115"/>
      <c r="G65" s="115"/>
      <c r="H65" s="98"/>
      <c r="I65" s="115"/>
      <c r="J65" s="115"/>
      <c r="K65" s="115"/>
      <c r="L65" s="115"/>
      <c r="M65" s="98"/>
      <c r="N65" s="115"/>
      <c r="O65" s="98"/>
    </row>
    <row r="66" spans="1:15" ht="13.5" customHeight="1">
      <c r="A66" s="87" t="s">
        <v>101</v>
      </c>
      <c r="B66" s="91">
        <v>63</v>
      </c>
      <c r="C66" s="87" t="s">
        <v>102</v>
      </c>
      <c r="D66" s="121" t="s">
        <v>268</v>
      </c>
      <c r="E66" s="93">
        <v>2001</v>
      </c>
      <c r="F66" s="104" t="s">
        <v>22</v>
      </c>
      <c r="G66" s="104" t="s">
        <v>22</v>
      </c>
      <c r="H66" s="125" t="s">
        <v>180</v>
      </c>
      <c r="I66" s="104" t="s">
        <v>22</v>
      </c>
      <c r="J66" s="104" t="s">
        <v>22</v>
      </c>
      <c r="K66" s="125" t="s">
        <v>180</v>
      </c>
      <c r="L66" s="104" t="s">
        <v>22</v>
      </c>
      <c r="M66" s="125" t="s">
        <v>180</v>
      </c>
      <c r="N66" s="104" t="s">
        <v>22</v>
      </c>
      <c r="O66" s="125" t="s">
        <v>180</v>
      </c>
    </row>
    <row r="67" spans="1:15" ht="13.5" customHeight="1">
      <c r="A67" s="87" t="s">
        <v>54</v>
      </c>
      <c r="B67" s="91">
        <v>64</v>
      </c>
      <c r="C67" s="87" t="s">
        <v>103</v>
      </c>
      <c r="D67" s="121" t="s">
        <v>269</v>
      </c>
      <c r="E67" s="93">
        <v>2010</v>
      </c>
      <c r="F67" s="111">
        <v>8051343</v>
      </c>
      <c r="G67" s="111">
        <v>1555682</v>
      </c>
      <c r="H67" s="90">
        <v>0.983147030573092</v>
      </c>
      <c r="I67" s="111">
        <v>4525</v>
      </c>
      <c r="J67" s="111">
        <v>4525</v>
      </c>
      <c r="K67" s="94">
        <v>0.119434106685671</v>
      </c>
      <c r="L67" s="111">
        <v>8227106</v>
      </c>
      <c r="M67" s="90">
        <v>1.00460939673171</v>
      </c>
      <c r="N67" s="111">
        <v>37887</v>
      </c>
      <c r="O67" s="90">
        <v>1</v>
      </c>
    </row>
    <row r="68" spans="1:15" ht="13.5" customHeight="1">
      <c r="A68" s="96"/>
      <c r="B68" s="88"/>
      <c r="C68" s="96"/>
      <c r="D68" s="131"/>
      <c r="E68" s="132"/>
      <c r="F68" s="115"/>
      <c r="G68" s="115"/>
      <c r="H68" s="98"/>
      <c r="I68" s="115"/>
      <c r="J68" s="115"/>
      <c r="K68" s="94"/>
      <c r="L68" s="115"/>
      <c r="M68" s="98"/>
      <c r="N68" s="115"/>
      <c r="O68" s="98"/>
    </row>
    <row r="69" spans="1:15" ht="13.5" customHeight="1">
      <c r="A69" s="87" t="s">
        <v>30</v>
      </c>
      <c r="B69" s="88">
        <v>66</v>
      </c>
      <c r="C69" s="93" t="s">
        <v>104</v>
      </c>
      <c r="D69" s="124" t="s">
        <v>270</v>
      </c>
      <c r="E69" s="93">
        <v>2010</v>
      </c>
      <c r="F69" s="112">
        <v>0</v>
      </c>
      <c r="G69" s="112">
        <v>0</v>
      </c>
      <c r="H69" s="90">
        <v>0</v>
      </c>
      <c r="I69" s="112">
        <v>0</v>
      </c>
      <c r="J69" s="112">
        <v>0</v>
      </c>
      <c r="K69" s="94">
        <v>0</v>
      </c>
      <c r="L69" s="112">
        <v>0</v>
      </c>
      <c r="M69" s="94">
        <v>0</v>
      </c>
      <c r="N69" s="112">
        <v>0</v>
      </c>
      <c r="O69" s="94">
        <v>0</v>
      </c>
    </row>
    <row r="70" spans="1:15" ht="13.5" customHeight="1">
      <c r="A70" s="87" t="s">
        <v>105</v>
      </c>
      <c r="B70" s="91">
        <v>67</v>
      </c>
      <c r="C70" s="87" t="s">
        <v>106</v>
      </c>
      <c r="D70" s="121" t="s">
        <v>271</v>
      </c>
      <c r="E70" s="93">
        <v>2001</v>
      </c>
      <c r="F70" s="111">
        <v>6041647</v>
      </c>
      <c r="G70" s="111">
        <v>5848460</v>
      </c>
      <c r="H70" s="90">
        <v>0.9383498273767211</v>
      </c>
      <c r="I70" s="111">
        <v>0</v>
      </c>
      <c r="J70" s="111">
        <v>0</v>
      </c>
      <c r="K70" s="125" t="s">
        <v>180</v>
      </c>
      <c r="L70" s="111">
        <v>6149847</v>
      </c>
      <c r="M70" s="90">
        <v>0.955154756781263</v>
      </c>
      <c r="N70" s="111">
        <v>0</v>
      </c>
      <c r="O70" s="125" t="s">
        <v>180</v>
      </c>
    </row>
    <row r="71" spans="1:15" s="95" customFormat="1" ht="13.5" customHeight="1">
      <c r="A71" s="93" t="s">
        <v>105</v>
      </c>
      <c r="B71" s="91">
        <v>68</v>
      </c>
      <c r="C71" s="93" t="s">
        <v>107</v>
      </c>
      <c r="D71" s="126" t="s">
        <v>272</v>
      </c>
      <c r="E71" s="133" t="s">
        <v>22</v>
      </c>
      <c r="F71" s="112">
        <v>2820657</v>
      </c>
      <c r="G71" s="112">
        <v>2811181</v>
      </c>
      <c r="H71" s="94">
        <v>0.99991704748606</v>
      </c>
      <c r="I71" s="112">
        <v>3300</v>
      </c>
      <c r="J71" s="112">
        <v>342</v>
      </c>
      <c r="K71" s="94">
        <v>0.11306016171029201</v>
      </c>
      <c r="L71" s="112">
        <v>0</v>
      </c>
      <c r="M71" s="94">
        <v>0</v>
      </c>
      <c r="N71" s="112">
        <v>0</v>
      </c>
      <c r="O71" s="94">
        <v>0</v>
      </c>
    </row>
    <row r="72" spans="1:15" ht="13.5" customHeight="1">
      <c r="A72" s="87" t="s">
        <v>23</v>
      </c>
      <c r="B72" s="91">
        <v>69</v>
      </c>
      <c r="C72" s="87" t="s">
        <v>108</v>
      </c>
      <c r="D72" s="121" t="s">
        <v>273</v>
      </c>
      <c r="E72" s="122">
        <v>41152</v>
      </c>
      <c r="F72" s="111">
        <v>2630000</v>
      </c>
      <c r="G72" s="111">
        <v>1700000</v>
      </c>
      <c r="H72" s="90">
        <v>0.960499372023319</v>
      </c>
      <c r="I72" s="111">
        <v>2576</v>
      </c>
      <c r="J72" s="111">
        <v>2576</v>
      </c>
      <c r="K72" s="94">
        <v>0.285650920381459</v>
      </c>
      <c r="L72" s="111">
        <v>2738159</v>
      </c>
      <c r="M72" s="90">
        <v>1</v>
      </c>
      <c r="N72" s="111">
        <v>5609</v>
      </c>
      <c r="O72" s="90">
        <v>0.621978265690841</v>
      </c>
    </row>
    <row r="73" spans="1:15" s="95" customFormat="1" ht="13.5" customHeight="1">
      <c r="A73" s="93" t="s">
        <v>56</v>
      </c>
      <c r="B73" s="91">
        <v>70</v>
      </c>
      <c r="C73" s="93" t="s">
        <v>109</v>
      </c>
      <c r="D73" s="126" t="s">
        <v>274</v>
      </c>
      <c r="E73" s="93">
        <v>2007</v>
      </c>
      <c r="F73" s="112">
        <v>892717</v>
      </c>
      <c r="G73" s="112">
        <v>793675</v>
      </c>
      <c r="H73" s="94">
        <v>0.53</v>
      </c>
      <c r="I73" s="112">
        <v>14784</v>
      </c>
      <c r="J73" s="112">
        <v>9904</v>
      </c>
      <c r="K73" s="94">
        <v>0.28</v>
      </c>
      <c r="L73" s="112">
        <v>833529</v>
      </c>
      <c r="M73" s="94">
        <v>0.5</v>
      </c>
      <c r="N73" s="112">
        <v>37014</v>
      </c>
      <c r="O73" s="94">
        <v>0.7</v>
      </c>
    </row>
    <row r="74" spans="1:15" ht="13.5" customHeight="1">
      <c r="A74" s="87" t="s">
        <v>110</v>
      </c>
      <c r="B74" s="91">
        <v>71</v>
      </c>
      <c r="C74" s="87" t="s">
        <v>111</v>
      </c>
      <c r="D74" s="121" t="s">
        <v>275</v>
      </c>
      <c r="E74" s="116" t="s">
        <v>22</v>
      </c>
      <c r="F74" s="111">
        <v>2618942</v>
      </c>
      <c r="G74" s="111">
        <v>2207492</v>
      </c>
      <c r="H74" s="90">
        <v>0.991514207096658</v>
      </c>
      <c r="I74" s="111">
        <v>31990</v>
      </c>
      <c r="J74" s="111">
        <v>8682</v>
      </c>
      <c r="K74" s="90">
        <v>0.748006640634134</v>
      </c>
      <c r="L74" s="111">
        <v>0</v>
      </c>
      <c r="M74" s="90">
        <v>0</v>
      </c>
      <c r="N74" s="111">
        <v>0</v>
      </c>
      <c r="O74" s="90">
        <v>0</v>
      </c>
    </row>
    <row r="75" spans="1:15" ht="13.5" customHeight="1">
      <c r="A75" s="87" t="s">
        <v>78</v>
      </c>
      <c r="B75" s="91">
        <v>72</v>
      </c>
      <c r="C75" s="87" t="s">
        <v>112</v>
      </c>
      <c r="D75" s="121" t="s">
        <v>276</v>
      </c>
      <c r="E75" s="93">
        <v>2004</v>
      </c>
      <c r="F75" s="111">
        <v>24000529</v>
      </c>
      <c r="G75" s="111">
        <v>2437596</v>
      </c>
      <c r="H75" s="90">
        <v>0.803933647726988</v>
      </c>
      <c r="I75" s="111">
        <v>19389</v>
      </c>
      <c r="J75" s="111">
        <v>6145</v>
      </c>
      <c r="K75" s="94">
        <v>1</v>
      </c>
      <c r="L75" s="111">
        <v>24000529</v>
      </c>
      <c r="M75" s="90">
        <v>0.803933647726988</v>
      </c>
      <c r="N75" s="111">
        <v>19389</v>
      </c>
      <c r="O75" s="90">
        <v>1</v>
      </c>
    </row>
    <row r="76" spans="1:15" ht="13.5" customHeight="1">
      <c r="A76" s="87" t="s">
        <v>23</v>
      </c>
      <c r="B76" s="91">
        <v>73</v>
      </c>
      <c r="C76" s="87" t="s">
        <v>113</v>
      </c>
      <c r="D76" s="121" t="s">
        <v>277</v>
      </c>
      <c r="E76" s="116" t="s">
        <v>22</v>
      </c>
      <c r="F76" s="111">
        <v>1714478</v>
      </c>
      <c r="G76" s="116" t="s">
        <v>22</v>
      </c>
      <c r="H76" s="90">
        <v>0.725999368209416</v>
      </c>
      <c r="I76" s="111">
        <v>9730</v>
      </c>
      <c r="J76" s="111">
        <v>0</v>
      </c>
      <c r="K76" s="94">
        <v>1</v>
      </c>
      <c r="L76" s="111">
        <v>2361542</v>
      </c>
      <c r="M76" s="90">
        <v>1</v>
      </c>
      <c r="N76" s="111">
        <v>9730</v>
      </c>
      <c r="O76" s="90">
        <v>1</v>
      </c>
    </row>
    <row r="77" spans="1:15" s="95" customFormat="1" ht="13.5" customHeight="1">
      <c r="A77" s="87" t="s">
        <v>23</v>
      </c>
      <c r="B77" s="91">
        <v>74</v>
      </c>
      <c r="C77" s="93" t="s">
        <v>114</v>
      </c>
      <c r="D77" s="124" t="s">
        <v>278</v>
      </c>
      <c r="E77" s="93">
        <v>2011</v>
      </c>
      <c r="F77" s="112">
        <v>628630</v>
      </c>
      <c r="G77" s="112">
        <v>295540</v>
      </c>
      <c r="H77" s="94">
        <v>0.48965930343329406</v>
      </c>
      <c r="I77" s="112">
        <v>23912</v>
      </c>
      <c r="J77" s="112">
        <v>18383</v>
      </c>
      <c r="K77" s="94">
        <v>1</v>
      </c>
      <c r="L77" s="112">
        <v>628630</v>
      </c>
      <c r="M77" s="94">
        <v>0.48965930343329406</v>
      </c>
      <c r="N77" s="112">
        <v>23912</v>
      </c>
      <c r="O77" s="94">
        <v>1</v>
      </c>
    </row>
    <row r="78" spans="1:15" ht="13.5" customHeight="1">
      <c r="A78" s="87" t="s">
        <v>115</v>
      </c>
      <c r="B78" s="91">
        <v>75</v>
      </c>
      <c r="C78" s="87" t="s">
        <v>116</v>
      </c>
      <c r="D78" s="121" t="s">
        <v>279</v>
      </c>
      <c r="E78" s="116" t="s">
        <v>22</v>
      </c>
      <c r="F78" s="111">
        <v>6233728</v>
      </c>
      <c r="G78" s="111">
        <v>6164838</v>
      </c>
      <c r="H78" s="90">
        <v>0.9347569930641421</v>
      </c>
      <c r="I78" s="111">
        <v>5895</v>
      </c>
      <c r="J78" s="111">
        <v>2044</v>
      </c>
      <c r="K78" s="94">
        <v>1</v>
      </c>
      <c r="L78" s="111">
        <v>6668822</v>
      </c>
      <c r="M78" s="90">
        <v>1</v>
      </c>
      <c r="N78" s="111">
        <v>5895</v>
      </c>
      <c r="O78" s="90">
        <v>1</v>
      </c>
    </row>
    <row r="79" spans="1:15" ht="13.5" customHeight="1">
      <c r="A79" s="87" t="s">
        <v>59</v>
      </c>
      <c r="B79" s="91">
        <v>76</v>
      </c>
      <c r="C79" s="87" t="s">
        <v>117</v>
      </c>
      <c r="D79" s="121" t="s">
        <v>280</v>
      </c>
      <c r="E79" s="93">
        <v>2006</v>
      </c>
      <c r="F79" s="111">
        <v>13013000</v>
      </c>
      <c r="G79" s="111">
        <v>11813093</v>
      </c>
      <c r="H79" s="90">
        <v>0.86</v>
      </c>
      <c r="I79" s="111">
        <v>10530</v>
      </c>
      <c r="J79" s="111">
        <v>10530</v>
      </c>
      <c r="K79" s="94">
        <v>0.38</v>
      </c>
      <c r="L79" s="111">
        <v>15000000</v>
      </c>
      <c r="M79" s="90">
        <v>0.99</v>
      </c>
      <c r="N79" s="111">
        <v>23060</v>
      </c>
      <c r="O79" s="90">
        <v>0.84</v>
      </c>
    </row>
    <row r="80" spans="1:15" ht="13.5" customHeight="1">
      <c r="A80" s="87" t="s">
        <v>115</v>
      </c>
      <c r="B80" s="91">
        <v>77</v>
      </c>
      <c r="C80" s="87" t="s">
        <v>118</v>
      </c>
      <c r="D80" s="121" t="s">
        <v>281</v>
      </c>
      <c r="E80" s="122">
        <v>39692</v>
      </c>
      <c r="F80" s="111">
        <v>4170120</v>
      </c>
      <c r="G80" s="111">
        <v>3862170</v>
      </c>
      <c r="H80" s="90">
        <v>0.780494414946431</v>
      </c>
      <c r="I80" s="111">
        <v>34930</v>
      </c>
      <c r="J80" s="111">
        <v>10214</v>
      </c>
      <c r="K80" s="90">
        <v>0.8862782908758751</v>
      </c>
      <c r="L80" s="111">
        <v>4684305</v>
      </c>
      <c r="M80" s="90">
        <v>0.8767310989625341</v>
      </c>
      <c r="N80" s="111">
        <v>34930</v>
      </c>
      <c r="O80" s="90">
        <v>0.8862782908758751</v>
      </c>
    </row>
    <row r="81" spans="1:15" ht="13.5" customHeight="1">
      <c r="A81" s="87" t="s">
        <v>115</v>
      </c>
      <c r="B81" s="91">
        <v>78</v>
      </c>
      <c r="C81" s="87" t="s">
        <v>119</v>
      </c>
      <c r="D81" s="121" t="s">
        <v>282</v>
      </c>
      <c r="E81" s="93">
        <v>1997</v>
      </c>
      <c r="F81" s="111">
        <v>2104770</v>
      </c>
      <c r="G81" s="111">
        <v>1434971</v>
      </c>
      <c r="H81" s="90">
        <v>0.67</v>
      </c>
      <c r="I81" s="111">
        <v>20274</v>
      </c>
      <c r="J81" s="111">
        <v>2425</v>
      </c>
      <c r="K81" s="90">
        <v>0.45</v>
      </c>
      <c r="L81" s="111">
        <v>2141821</v>
      </c>
      <c r="M81" s="90">
        <v>0.68</v>
      </c>
      <c r="N81" s="111">
        <v>28574</v>
      </c>
      <c r="O81" s="90">
        <v>0.63</v>
      </c>
    </row>
    <row r="82" spans="1:15" ht="13.5" customHeight="1">
      <c r="A82" s="87" t="s">
        <v>120</v>
      </c>
      <c r="B82" s="91">
        <v>79</v>
      </c>
      <c r="C82" s="87" t="s">
        <v>121</v>
      </c>
      <c r="D82" s="121" t="s">
        <v>283</v>
      </c>
      <c r="E82" s="93">
        <v>2008</v>
      </c>
      <c r="F82" s="111">
        <v>1541774</v>
      </c>
      <c r="G82" s="111">
        <v>1302776</v>
      </c>
      <c r="H82" s="90">
        <v>0.90060627514342</v>
      </c>
      <c r="I82" s="111">
        <v>3675</v>
      </c>
      <c r="J82" s="111">
        <v>3675</v>
      </c>
      <c r="K82" s="90">
        <v>0.0482283464566929</v>
      </c>
      <c r="L82" s="111">
        <v>1645942</v>
      </c>
      <c r="M82" s="90">
        <v>0.961454593035108</v>
      </c>
      <c r="N82" s="111">
        <v>24152</v>
      </c>
      <c r="O82" s="90">
        <v>0.43672923221583304</v>
      </c>
    </row>
    <row r="83" spans="1:15" ht="13.5" customHeight="1">
      <c r="A83" s="87" t="s">
        <v>98</v>
      </c>
      <c r="B83" s="91">
        <v>80</v>
      </c>
      <c r="C83" s="87" t="s">
        <v>122</v>
      </c>
      <c r="D83" s="121" t="s">
        <v>284</v>
      </c>
      <c r="E83" s="122">
        <v>40203</v>
      </c>
      <c r="F83" s="111">
        <v>7292243</v>
      </c>
      <c r="G83" s="111">
        <v>5819419</v>
      </c>
      <c r="H83" s="90">
        <v>0.9867216480895761</v>
      </c>
      <c r="I83" s="111">
        <v>36558</v>
      </c>
      <c r="J83" s="111">
        <v>6402</v>
      </c>
      <c r="K83" s="94">
        <v>0.8818293653665241</v>
      </c>
      <c r="L83" s="111">
        <v>7390375</v>
      </c>
      <c r="M83" s="90">
        <v>1</v>
      </c>
      <c r="N83" s="111">
        <v>41457</v>
      </c>
      <c r="O83" s="90">
        <v>1</v>
      </c>
    </row>
    <row r="84" spans="1:15" ht="13.5" customHeight="1">
      <c r="A84" s="87" t="s">
        <v>27</v>
      </c>
      <c r="B84" s="91">
        <v>81</v>
      </c>
      <c r="C84" s="87" t="s">
        <v>123</v>
      </c>
      <c r="D84" s="121" t="s">
        <v>285</v>
      </c>
      <c r="E84" s="93">
        <v>2005</v>
      </c>
      <c r="F84" s="111">
        <v>2595676</v>
      </c>
      <c r="G84" s="111">
        <v>1940525</v>
      </c>
      <c r="H84" s="94">
        <v>0.755771043833786</v>
      </c>
      <c r="I84" s="111">
        <v>2595676</v>
      </c>
      <c r="J84" s="111">
        <v>665445</v>
      </c>
      <c r="K84" s="125" t="s">
        <v>180</v>
      </c>
      <c r="L84" s="111">
        <v>2766390</v>
      </c>
      <c r="M84" s="90">
        <v>0.81</v>
      </c>
      <c r="N84" s="111">
        <v>0</v>
      </c>
      <c r="O84" s="125" t="s">
        <v>180</v>
      </c>
    </row>
    <row r="85" spans="1:15" ht="13.5" customHeight="1">
      <c r="A85" s="87" t="s">
        <v>27</v>
      </c>
      <c r="B85" s="88">
        <v>82</v>
      </c>
      <c r="C85" s="93" t="s">
        <v>124</v>
      </c>
      <c r="D85" s="124" t="s">
        <v>286</v>
      </c>
      <c r="E85" s="93">
        <v>2010</v>
      </c>
      <c r="F85" s="112">
        <v>1939325</v>
      </c>
      <c r="G85" s="112">
        <v>1939325</v>
      </c>
      <c r="H85" s="94">
        <v>0.828886491</v>
      </c>
      <c r="I85" s="112">
        <v>2700</v>
      </c>
      <c r="J85" s="112">
        <v>2700</v>
      </c>
      <c r="K85" s="94">
        <v>0.429799427</v>
      </c>
      <c r="L85" s="112">
        <v>1780675</v>
      </c>
      <c r="M85" s="94">
        <v>0.7610779270000001</v>
      </c>
      <c r="N85" s="112">
        <v>6282</v>
      </c>
      <c r="O85" s="94">
        <v>1</v>
      </c>
    </row>
    <row r="86" spans="1:15" ht="13.5" customHeight="1">
      <c r="A86" s="87" t="s">
        <v>18</v>
      </c>
      <c r="B86" s="91">
        <v>83</v>
      </c>
      <c r="C86" s="87" t="s">
        <v>125</v>
      </c>
      <c r="D86" s="121" t="s">
        <v>287</v>
      </c>
      <c r="E86" s="116" t="s">
        <v>22</v>
      </c>
      <c r="F86" s="111">
        <v>5037900</v>
      </c>
      <c r="G86" s="111">
        <v>3000000</v>
      </c>
      <c r="H86" s="90">
        <v>0.946439977456322</v>
      </c>
      <c r="I86" s="111">
        <v>10557</v>
      </c>
      <c r="J86" s="111">
        <v>2800</v>
      </c>
      <c r="K86" s="94">
        <v>1</v>
      </c>
      <c r="L86" s="111">
        <v>5037900</v>
      </c>
      <c r="M86" s="90">
        <v>0.946439977456322</v>
      </c>
      <c r="N86" s="111">
        <v>10557</v>
      </c>
      <c r="O86" s="90">
        <v>1</v>
      </c>
    </row>
    <row r="87" spans="1:15" ht="13.5" customHeight="1">
      <c r="A87" s="87" t="s">
        <v>18</v>
      </c>
      <c r="B87" s="91">
        <v>84</v>
      </c>
      <c r="C87" s="87" t="s">
        <v>126</v>
      </c>
      <c r="D87" s="121" t="s">
        <v>288</v>
      </c>
      <c r="E87" s="93">
        <v>2003</v>
      </c>
      <c r="F87" s="111">
        <v>1031500</v>
      </c>
      <c r="G87" s="111">
        <v>1030000</v>
      </c>
      <c r="H87" s="90">
        <v>0.417104731095835</v>
      </c>
      <c r="I87" s="111">
        <v>2288</v>
      </c>
      <c r="J87" s="111">
        <v>2288</v>
      </c>
      <c r="K87" s="90">
        <v>0.30506666666666704</v>
      </c>
      <c r="L87" s="111">
        <v>1051500</v>
      </c>
      <c r="M87" s="90">
        <v>0.42519207440355805</v>
      </c>
      <c r="N87" s="111">
        <v>2288</v>
      </c>
      <c r="O87" s="90">
        <v>0.30506666666666704</v>
      </c>
    </row>
    <row r="88" spans="1:15" ht="13.5" customHeight="1">
      <c r="A88" s="87" t="s">
        <v>78</v>
      </c>
      <c r="B88" s="88">
        <v>85</v>
      </c>
      <c r="C88" s="93" t="s">
        <v>127</v>
      </c>
      <c r="D88" s="124" t="s">
        <v>289</v>
      </c>
      <c r="E88" s="93">
        <v>2003</v>
      </c>
      <c r="F88" s="112">
        <v>3668701</v>
      </c>
      <c r="G88" s="112">
        <v>1497684</v>
      </c>
      <c r="H88" s="94">
        <v>0.886738612</v>
      </c>
      <c r="I88" s="112">
        <v>33720</v>
      </c>
      <c r="J88" s="112">
        <v>0</v>
      </c>
      <c r="K88" s="94">
        <v>0.6318985060000001</v>
      </c>
      <c r="L88" s="112">
        <v>3877838</v>
      </c>
      <c r="M88" s="94">
        <v>0.937287799</v>
      </c>
      <c r="N88" s="112">
        <v>33720</v>
      </c>
      <c r="O88" s="94">
        <v>0.6318985060000001</v>
      </c>
    </row>
    <row r="89" spans="1:15" ht="13.5" customHeight="1">
      <c r="A89" s="87" t="s">
        <v>120</v>
      </c>
      <c r="B89" s="91">
        <v>86</v>
      </c>
      <c r="C89" s="87" t="s">
        <v>128</v>
      </c>
      <c r="D89" s="121" t="s">
        <v>290</v>
      </c>
      <c r="E89" s="116" t="s">
        <v>22</v>
      </c>
      <c r="F89" s="111">
        <v>4358026</v>
      </c>
      <c r="G89" s="111">
        <v>3158686</v>
      </c>
      <c r="H89" s="90">
        <v>0.8309786536243081</v>
      </c>
      <c r="I89" s="111">
        <v>7884</v>
      </c>
      <c r="J89" s="111">
        <v>5026</v>
      </c>
      <c r="K89" s="94">
        <v>0.7906930097282121</v>
      </c>
      <c r="L89" s="111">
        <v>5244450</v>
      </c>
      <c r="M89" s="90">
        <v>1</v>
      </c>
      <c r="N89" s="111">
        <v>9971</v>
      </c>
      <c r="O89" s="90">
        <v>1</v>
      </c>
    </row>
    <row r="90" spans="1:15" ht="13.5" customHeight="1">
      <c r="A90" s="87" t="s">
        <v>42</v>
      </c>
      <c r="B90" s="91">
        <v>87</v>
      </c>
      <c r="C90" s="87" t="s">
        <v>129</v>
      </c>
      <c r="D90" s="121" t="s">
        <v>291</v>
      </c>
      <c r="E90" s="93">
        <v>2003</v>
      </c>
      <c r="F90" s="111">
        <v>0</v>
      </c>
      <c r="G90" s="111">
        <v>0</v>
      </c>
      <c r="H90" s="90">
        <v>0</v>
      </c>
      <c r="I90" s="111">
        <v>3555</v>
      </c>
      <c r="J90" s="111">
        <v>3555</v>
      </c>
      <c r="K90" s="94">
        <v>1</v>
      </c>
      <c r="L90" s="111">
        <v>240000</v>
      </c>
      <c r="M90" s="90">
        <v>1</v>
      </c>
      <c r="N90" s="111">
        <v>3555</v>
      </c>
      <c r="O90" s="90">
        <v>1</v>
      </c>
    </row>
    <row r="91" spans="1:15" ht="13.5" customHeight="1">
      <c r="A91" s="87" t="s">
        <v>89</v>
      </c>
      <c r="B91" s="88">
        <v>88</v>
      </c>
      <c r="C91" s="87" t="s">
        <v>130</v>
      </c>
      <c r="D91" s="121" t="s">
        <v>292</v>
      </c>
      <c r="E91" s="93">
        <v>2006</v>
      </c>
      <c r="F91" s="111">
        <v>2750000</v>
      </c>
      <c r="G91" s="111">
        <v>2620000</v>
      </c>
      <c r="H91" s="90">
        <v>0.9082844130000001</v>
      </c>
      <c r="I91" s="111">
        <v>0</v>
      </c>
      <c r="J91" s="111">
        <v>0</v>
      </c>
      <c r="K91" s="94">
        <v>0</v>
      </c>
      <c r="L91" s="111">
        <v>2750000</v>
      </c>
      <c r="M91" s="90">
        <v>0.9082844130000001</v>
      </c>
      <c r="N91" s="111">
        <v>0</v>
      </c>
      <c r="O91" s="90">
        <v>0</v>
      </c>
    </row>
    <row r="92" spans="1:15" ht="13.5" customHeight="1">
      <c r="A92" s="87" t="s">
        <v>110</v>
      </c>
      <c r="B92" s="91">
        <v>89</v>
      </c>
      <c r="C92" s="87" t="s">
        <v>131</v>
      </c>
      <c r="D92" s="121" t="s">
        <v>293</v>
      </c>
      <c r="E92" s="93">
        <v>2011</v>
      </c>
      <c r="F92" s="111">
        <v>4627439</v>
      </c>
      <c r="G92" s="111">
        <v>4497439</v>
      </c>
      <c r="H92" s="90">
        <v>0.993315131796571</v>
      </c>
      <c r="I92" s="111">
        <v>7180</v>
      </c>
      <c r="J92" s="111">
        <v>7180</v>
      </c>
      <c r="K92" s="90">
        <v>0.268941504178273</v>
      </c>
      <c r="L92" s="111">
        <v>4658581</v>
      </c>
      <c r="M92" s="90">
        <v>1</v>
      </c>
      <c r="N92" s="111">
        <v>7180</v>
      </c>
      <c r="O92" s="90">
        <v>0.7880583909559871</v>
      </c>
    </row>
    <row r="93" spans="1:15" ht="13.5" customHeight="1">
      <c r="A93" s="87" t="s">
        <v>56</v>
      </c>
      <c r="B93" s="91">
        <v>90</v>
      </c>
      <c r="C93" s="87" t="s">
        <v>132</v>
      </c>
      <c r="D93" s="121" t="s">
        <v>294</v>
      </c>
      <c r="E93" s="122">
        <v>40143</v>
      </c>
      <c r="F93" s="111">
        <v>556008</v>
      </c>
      <c r="G93" s="111">
        <v>439142</v>
      </c>
      <c r="H93" s="90">
        <v>0.745162211170035</v>
      </c>
      <c r="I93" s="111">
        <v>4545</v>
      </c>
      <c r="J93" s="111">
        <v>706</v>
      </c>
      <c r="K93" s="90">
        <v>0.7430112800392351</v>
      </c>
      <c r="L93" s="111">
        <v>746157</v>
      </c>
      <c r="M93" s="90">
        <v>1</v>
      </c>
      <c r="N93" s="111">
        <v>6117</v>
      </c>
      <c r="O93" s="90">
        <v>1</v>
      </c>
    </row>
    <row r="94" spans="1:15" ht="13.5" customHeight="1">
      <c r="A94" s="87" t="s">
        <v>115</v>
      </c>
      <c r="B94" s="91">
        <v>91</v>
      </c>
      <c r="C94" s="87" t="s">
        <v>133</v>
      </c>
      <c r="D94" s="121" t="s">
        <v>295</v>
      </c>
      <c r="E94" s="116" t="s">
        <v>22</v>
      </c>
      <c r="F94" s="111">
        <v>1081547</v>
      </c>
      <c r="G94" s="111">
        <v>792806</v>
      </c>
      <c r="H94" s="90">
        <v>0.639262424292217</v>
      </c>
      <c r="I94" s="111">
        <v>12006</v>
      </c>
      <c r="J94" s="111">
        <v>2451</v>
      </c>
      <c r="K94" s="94">
        <v>1</v>
      </c>
      <c r="L94" s="111">
        <v>1691807</v>
      </c>
      <c r="M94" s="90">
        <v>0.999964536219455</v>
      </c>
      <c r="N94" s="111">
        <v>12006</v>
      </c>
      <c r="O94" s="90">
        <v>1</v>
      </c>
    </row>
    <row r="95" spans="1:28" ht="13.5" customHeight="1">
      <c r="A95" s="87" t="s">
        <v>115</v>
      </c>
      <c r="B95" s="91">
        <v>92</v>
      </c>
      <c r="C95" s="87" t="s">
        <v>134</v>
      </c>
      <c r="D95" s="121" t="s">
        <v>296</v>
      </c>
      <c r="E95" s="93">
        <v>2012</v>
      </c>
      <c r="F95" s="111">
        <v>212625</v>
      </c>
      <c r="G95" s="111">
        <v>200000</v>
      </c>
      <c r="H95" s="90">
        <v>0.9685685001708231</v>
      </c>
      <c r="I95" s="111">
        <v>15000</v>
      </c>
      <c r="J95" s="111">
        <v>15000</v>
      </c>
      <c r="K95" s="94">
        <v>0.923531584780199</v>
      </c>
      <c r="L95" s="111">
        <v>212625</v>
      </c>
      <c r="M95" s="90">
        <v>0.9685685001708231</v>
      </c>
      <c r="N95" s="111">
        <v>16242</v>
      </c>
      <c r="O95" s="90">
        <v>1</v>
      </c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3.5" customHeight="1">
      <c r="A96" s="87" t="s">
        <v>115</v>
      </c>
      <c r="B96" s="91">
        <v>93</v>
      </c>
      <c r="C96" s="87" t="s">
        <v>135</v>
      </c>
      <c r="D96" s="121" t="s">
        <v>297</v>
      </c>
      <c r="E96" s="122">
        <v>40767</v>
      </c>
      <c r="F96" s="111">
        <v>0</v>
      </c>
      <c r="G96" s="111">
        <v>0</v>
      </c>
      <c r="H96" s="90">
        <v>0</v>
      </c>
      <c r="I96" s="111">
        <v>0</v>
      </c>
      <c r="J96" s="111">
        <v>0</v>
      </c>
      <c r="K96" s="94">
        <v>0</v>
      </c>
      <c r="L96" s="111">
        <v>50226</v>
      </c>
      <c r="M96" s="90">
        <v>1</v>
      </c>
      <c r="N96" s="111">
        <v>99773</v>
      </c>
      <c r="O96" s="90">
        <v>1</v>
      </c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3.5" customHeight="1">
      <c r="A97" s="87" t="s">
        <v>115</v>
      </c>
      <c r="B97" s="88">
        <v>94</v>
      </c>
      <c r="C97" s="93" t="s">
        <v>136</v>
      </c>
      <c r="D97" s="126" t="s">
        <v>298</v>
      </c>
      <c r="E97" s="93">
        <v>2001</v>
      </c>
      <c r="F97" s="112">
        <v>1015812</v>
      </c>
      <c r="G97" s="112">
        <v>0</v>
      </c>
      <c r="H97" s="90">
        <v>0.626109917419555</v>
      </c>
      <c r="I97" s="112">
        <v>67000</v>
      </c>
      <c r="J97" s="112">
        <v>881</v>
      </c>
      <c r="K97" s="94">
        <v>0.8276509536515471</v>
      </c>
      <c r="L97" s="112">
        <v>1622418</v>
      </c>
      <c r="M97" s="94">
        <v>1</v>
      </c>
      <c r="N97" s="112">
        <v>0</v>
      </c>
      <c r="O97" s="94">
        <v>0</v>
      </c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s="99" customFormat="1" ht="13.5" customHeight="1">
      <c r="A98" s="87" t="s">
        <v>115</v>
      </c>
      <c r="B98" s="91">
        <v>95</v>
      </c>
      <c r="C98" s="93" t="s">
        <v>137</v>
      </c>
      <c r="D98" s="121" t="s">
        <v>299</v>
      </c>
      <c r="E98" s="116" t="s">
        <v>22</v>
      </c>
      <c r="F98" s="111">
        <v>0</v>
      </c>
      <c r="G98" s="111">
        <v>0</v>
      </c>
      <c r="H98" s="90">
        <v>0</v>
      </c>
      <c r="I98" s="111">
        <v>0</v>
      </c>
      <c r="J98" s="111">
        <v>0</v>
      </c>
      <c r="K98" s="94">
        <v>0</v>
      </c>
      <c r="L98" s="111">
        <v>261957</v>
      </c>
      <c r="M98" s="90">
        <v>0.20763854816221602</v>
      </c>
      <c r="N98" s="111">
        <v>2768</v>
      </c>
      <c r="O98" s="90">
        <v>0.9889246159342621</v>
      </c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s="99" customFormat="1" ht="13.5" customHeight="1">
      <c r="A99" s="87" t="s">
        <v>138</v>
      </c>
      <c r="B99" s="91">
        <v>971</v>
      </c>
      <c r="C99" s="93" t="s">
        <v>138</v>
      </c>
      <c r="D99" s="134" t="s">
        <v>300</v>
      </c>
      <c r="E99" s="135">
        <v>2014</v>
      </c>
      <c r="F99" s="111">
        <v>0</v>
      </c>
      <c r="G99" s="111">
        <v>0</v>
      </c>
      <c r="H99" s="90">
        <v>0</v>
      </c>
      <c r="I99" s="111">
        <v>0</v>
      </c>
      <c r="J99" s="111">
        <v>0</v>
      </c>
      <c r="K99" s="94">
        <v>0</v>
      </c>
      <c r="L99" s="111">
        <v>127900</v>
      </c>
      <c r="M99" s="90">
        <v>1</v>
      </c>
      <c r="N99" s="111">
        <v>2300</v>
      </c>
      <c r="O99" s="90">
        <v>1</v>
      </c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3.5" customHeight="1">
      <c r="A100" s="87" t="s">
        <v>139</v>
      </c>
      <c r="B100" s="91">
        <v>972</v>
      </c>
      <c r="C100" s="87" t="s">
        <v>139</v>
      </c>
      <c r="D100" s="121" t="s">
        <v>301</v>
      </c>
      <c r="E100" s="116" t="s">
        <v>22</v>
      </c>
      <c r="F100" s="111">
        <v>27606</v>
      </c>
      <c r="G100" s="111">
        <v>27606</v>
      </c>
      <c r="H100" s="90">
        <v>0.11677220410390501</v>
      </c>
      <c r="I100" s="111">
        <v>2972</v>
      </c>
      <c r="J100" s="111">
        <v>0</v>
      </c>
      <c r="K100" s="94">
        <v>0.0801121354250903</v>
      </c>
      <c r="L100" s="111">
        <v>50199</v>
      </c>
      <c r="M100" s="94">
        <v>0.21233963173990802</v>
      </c>
      <c r="N100" s="111">
        <v>6200</v>
      </c>
      <c r="O100" s="94">
        <v>0.16712491239419902</v>
      </c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3.5" customHeight="1">
      <c r="A101" s="96"/>
      <c r="B101" s="88"/>
      <c r="C101" s="96" t="s">
        <v>140</v>
      </c>
      <c r="D101" s="131"/>
      <c r="E101" s="132"/>
      <c r="F101" s="115"/>
      <c r="G101" s="115"/>
      <c r="H101" s="98"/>
      <c r="I101" s="115"/>
      <c r="J101" s="115"/>
      <c r="K101" s="98"/>
      <c r="L101" s="115"/>
      <c r="M101" s="98"/>
      <c r="N101" s="115"/>
      <c r="O101" s="98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3.5" customHeight="1">
      <c r="A102" s="96"/>
      <c r="B102" s="88"/>
      <c r="C102" s="96" t="s">
        <v>141</v>
      </c>
      <c r="D102" s="131"/>
      <c r="E102" s="132"/>
      <c r="F102" s="115"/>
      <c r="G102" s="115"/>
      <c r="H102" s="98"/>
      <c r="I102" s="115"/>
      <c r="J102" s="115"/>
      <c r="K102" s="98"/>
      <c r="L102" s="115"/>
      <c r="M102" s="98"/>
      <c r="N102" s="115"/>
      <c r="O102" s="98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3.5" customHeight="1">
      <c r="A103" s="96"/>
      <c r="B103" s="88"/>
      <c r="C103" s="96" t="s">
        <v>142</v>
      </c>
      <c r="D103" s="131"/>
      <c r="E103" s="132"/>
      <c r="F103" s="115"/>
      <c r="G103" s="115"/>
      <c r="H103" s="98"/>
      <c r="I103" s="115"/>
      <c r="J103" s="115"/>
      <c r="K103" s="98"/>
      <c r="L103" s="115"/>
      <c r="M103" s="98"/>
      <c r="N103" s="115"/>
      <c r="O103" s="98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3.5" customHeight="1">
      <c r="A104" s="96"/>
      <c r="B104" s="88"/>
      <c r="C104" s="96" t="s">
        <v>143</v>
      </c>
      <c r="D104" s="96"/>
      <c r="E104" s="132"/>
      <c r="F104" s="115"/>
      <c r="G104" s="115"/>
      <c r="H104" s="98"/>
      <c r="I104" s="115"/>
      <c r="J104" s="115"/>
      <c r="K104" s="98"/>
      <c r="L104" s="115"/>
      <c r="M104" s="98"/>
      <c r="N104" s="115"/>
      <c r="O104" s="98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3.5" customHeight="1">
      <c r="A105" s="96"/>
      <c r="B105" s="88"/>
      <c r="C105" s="96" t="s">
        <v>144</v>
      </c>
      <c r="D105" s="96"/>
      <c r="E105" s="132"/>
      <c r="F105" s="115"/>
      <c r="G105" s="115"/>
      <c r="H105" s="98"/>
      <c r="I105" s="115"/>
      <c r="J105" s="115"/>
      <c r="K105" s="98"/>
      <c r="L105" s="115"/>
      <c r="M105" s="98"/>
      <c r="N105" s="115"/>
      <c r="O105" s="98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s="105" customFormat="1" ht="12.75">
      <c r="A106" s="100"/>
      <c r="B106" s="101"/>
      <c r="C106" s="102" t="s">
        <v>145</v>
      </c>
      <c r="D106" s="136" t="s">
        <v>180</v>
      </c>
      <c r="E106" s="136" t="s">
        <v>167</v>
      </c>
      <c r="F106" s="117">
        <f>SUM(F3:F105,G53,G44)</f>
        <v>272384771</v>
      </c>
      <c r="G106" s="117">
        <f>SUM(G3:G105)</f>
        <v>196594338</v>
      </c>
      <c r="H106" s="137" t="s">
        <v>180</v>
      </c>
      <c r="I106" s="117">
        <f>SUM(I3:I105)</f>
        <v>10547547</v>
      </c>
      <c r="J106" s="117">
        <f>SUM(J3:J105)</f>
        <v>1059575</v>
      </c>
      <c r="K106" s="137" t="s">
        <v>180</v>
      </c>
      <c r="L106" s="117">
        <f>SUM(L3:L105)</f>
        <v>263760408</v>
      </c>
      <c r="M106" s="137" t="s">
        <v>180</v>
      </c>
      <c r="N106" s="117">
        <f>SUM(N3:N105)</f>
        <v>1703793</v>
      </c>
      <c r="O106" s="137" t="s">
        <v>180</v>
      </c>
      <c r="P106"/>
      <c r="Q106"/>
      <c r="R106"/>
      <c r="S106"/>
      <c r="T106"/>
      <c r="U106"/>
      <c r="V106"/>
      <c r="W106"/>
      <c r="X106"/>
      <c r="Y106"/>
      <c r="Z106"/>
      <c r="AA106"/>
      <c r="AB106"/>
    </row>
  </sheetData>
  <sheetProtection selectLockedCells="1" selectUnlockedCells="1"/>
  <mergeCells count="3">
    <mergeCell ref="A1:A2"/>
    <mergeCell ref="B1:C2"/>
    <mergeCell ref="D1:O1"/>
  </mergeCells>
  <hyperlinks>
    <hyperlink ref="D42" r:id="rId1" display="www.archives39.fr"/>
    <hyperlink ref="D71" r:id="rId2" display="www.archives.cg68.fr"/>
    <hyperlink ref="D73" r:id="rId3" display="http://archives.cg70.fr"/>
    <hyperlink ref="D97" r:id="rId4" display="http://archives.cg94.fr"/>
    <hyperlink ref="D99" r:id="rId5" display="www.cg971.fr"/>
  </hyperlinks>
  <printOptions horizontalCentered="1"/>
  <pageMargins left="0.39375" right="0.39375" top="0.6034722222222222" bottom="0.39375" header="0.39375" footer="0.5118055555555555"/>
  <pageSetup horizontalDpi="300" verticalDpi="300" orientation="landscape" paperSize="9" scale="96"/>
  <headerFooter alignWithMargins="0">
    <oddHeader xml:space="preserve">&amp;L&amp;8Rapport annuel 2012 - Archives départementales&amp;R&amp;"Arial,Italique"&amp;8Service interministériel des Archives de France - &amp;D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109"/>
  <sheetViews>
    <sheetView workbookViewId="0" topLeftCell="A70">
      <selection activeCell="A1" sqref="A1"/>
    </sheetView>
  </sheetViews>
  <sheetFormatPr defaultColWidth="12.57421875" defaultRowHeight="12.75"/>
  <cols>
    <col min="1" max="1" width="19.28125" style="79" customWidth="1"/>
    <col min="2" max="2" width="6.57421875" style="79" customWidth="1"/>
    <col min="3" max="3" width="20.7109375" style="79" customWidth="1"/>
    <col min="4" max="4" width="10.140625" style="108" customWidth="1"/>
    <col min="5" max="5" width="7.421875" style="108" customWidth="1"/>
    <col min="6" max="6" width="6.7109375" style="80" customWidth="1"/>
    <col min="7" max="7" width="7.00390625" style="108" customWidth="1"/>
    <col min="8" max="8" width="6.7109375" style="80" customWidth="1"/>
    <col min="9" max="9" width="9.140625" style="108" customWidth="1"/>
    <col min="10" max="10" width="6.7109375" style="80" customWidth="1"/>
    <col min="11" max="11" width="10.00390625" style="108" customWidth="1"/>
    <col min="12" max="12" width="10.7109375" style="108" customWidth="1"/>
    <col min="13" max="13" width="8.7109375" style="108" customWidth="1"/>
    <col min="14" max="14" width="10.57421875" style="108" customWidth="1"/>
    <col min="15" max="15" width="8.421875" style="108" customWidth="1"/>
    <col min="16" max="17" width="8.140625" style="108" customWidth="1"/>
    <col min="18" max="16384" width="11.57421875" style="79" customWidth="1"/>
  </cols>
  <sheetData>
    <row r="1" spans="1:17" s="84" customFormat="1" ht="12.75" customHeight="1">
      <c r="A1" s="81" t="s">
        <v>0</v>
      </c>
      <c r="B1" s="82" t="s">
        <v>1</v>
      </c>
      <c r="C1" s="82"/>
      <c r="D1" s="138" t="s">
        <v>302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65.25" customHeight="1">
      <c r="A2" s="81"/>
      <c r="B2" s="82"/>
      <c r="C2" s="82"/>
      <c r="D2" s="85" t="s">
        <v>303</v>
      </c>
      <c r="E2" s="139" t="s">
        <v>304</v>
      </c>
      <c r="F2" s="85" t="s">
        <v>305</v>
      </c>
      <c r="G2" s="139" t="s">
        <v>306</v>
      </c>
      <c r="H2" s="85" t="s">
        <v>305</v>
      </c>
      <c r="I2" s="139" t="s">
        <v>307</v>
      </c>
      <c r="J2" s="85" t="s">
        <v>305</v>
      </c>
      <c r="K2" s="85" t="s">
        <v>308</v>
      </c>
      <c r="L2" s="85" t="s">
        <v>309</v>
      </c>
      <c r="M2" s="85" t="s">
        <v>310</v>
      </c>
      <c r="N2" s="85" t="s">
        <v>311</v>
      </c>
      <c r="O2" s="85" t="s">
        <v>312</v>
      </c>
      <c r="P2" s="85" t="s">
        <v>313</v>
      </c>
      <c r="Q2" s="85" t="s">
        <v>314</v>
      </c>
    </row>
    <row r="3" spans="1:17" ht="13.5" customHeight="1">
      <c r="A3" s="87" t="s">
        <v>23</v>
      </c>
      <c r="B3" s="88">
        <v>1</v>
      </c>
      <c r="C3" s="87" t="s">
        <v>13</v>
      </c>
      <c r="D3" s="111">
        <v>740</v>
      </c>
      <c r="E3" s="111">
        <v>246</v>
      </c>
      <c r="F3" s="90">
        <v>0.33243243243243203</v>
      </c>
      <c r="G3" s="111">
        <v>128</v>
      </c>
      <c r="H3" s="90">
        <v>0.172972972972973</v>
      </c>
      <c r="I3" s="111">
        <v>51</v>
      </c>
      <c r="J3" s="90">
        <v>0.0689189189189189</v>
      </c>
      <c r="K3" s="111">
        <v>2828</v>
      </c>
      <c r="L3" s="111">
        <v>1008</v>
      </c>
      <c r="M3" s="111">
        <v>17129</v>
      </c>
      <c r="N3" s="111">
        <v>1398</v>
      </c>
      <c r="O3" s="111">
        <v>86</v>
      </c>
      <c r="P3" s="111">
        <v>321</v>
      </c>
      <c r="Q3" s="111">
        <v>2</v>
      </c>
    </row>
    <row r="4" spans="1:17" ht="13.5" customHeight="1">
      <c r="A4" s="87" t="s">
        <v>14</v>
      </c>
      <c r="B4" s="88">
        <v>2</v>
      </c>
      <c r="C4" s="87" t="s">
        <v>15</v>
      </c>
      <c r="D4" s="111">
        <v>590</v>
      </c>
      <c r="E4" s="111">
        <v>333</v>
      </c>
      <c r="F4" s="90">
        <v>0.56</v>
      </c>
      <c r="G4" s="111">
        <v>83</v>
      </c>
      <c r="H4" s="90">
        <v>0.14</v>
      </c>
      <c r="I4" s="111">
        <v>38</v>
      </c>
      <c r="J4" s="90">
        <v>0.06</v>
      </c>
      <c r="K4" s="111">
        <v>2397</v>
      </c>
      <c r="L4" s="111">
        <v>480</v>
      </c>
      <c r="M4" s="111">
        <v>8519</v>
      </c>
      <c r="N4" s="111">
        <v>0</v>
      </c>
      <c r="O4" s="111">
        <v>10</v>
      </c>
      <c r="P4" s="111">
        <v>10</v>
      </c>
      <c r="Q4" s="111">
        <v>0</v>
      </c>
    </row>
    <row r="5" spans="1:17" ht="13.5" customHeight="1">
      <c r="A5" s="87" t="s">
        <v>16</v>
      </c>
      <c r="B5" s="88">
        <v>3</v>
      </c>
      <c r="C5" s="87" t="s">
        <v>17</v>
      </c>
      <c r="D5" s="111">
        <v>652</v>
      </c>
      <c r="E5" s="111">
        <v>282</v>
      </c>
      <c r="F5" s="90">
        <v>0.43251533742331305</v>
      </c>
      <c r="G5" s="111">
        <v>28</v>
      </c>
      <c r="H5" s="90">
        <v>0.0429447852760736</v>
      </c>
      <c r="I5" s="111">
        <v>50</v>
      </c>
      <c r="J5" s="90">
        <v>0.0766871165644172</v>
      </c>
      <c r="K5" s="111">
        <v>1707</v>
      </c>
      <c r="L5" s="111">
        <v>0</v>
      </c>
      <c r="M5" s="111">
        <v>9944</v>
      </c>
      <c r="N5" s="111">
        <v>1190</v>
      </c>
      <c r="O5" s="140">
        <v>6</v>
      </c>
      <c r="P5" s="111">
        <v>6</v>
      </c>
      <c r="Q5" s="111">
        <v>0</v>
      </c>
    </row>
    <row r="6" spans="1:17" ht="13.5" customHeight="1">
      <c r="A6" s="87" t="s">
        <v>18</v>
      </c>
      <c r="B6" s="88">
        <v>4</v>
      </c>
      <c r="C6" s="87" t="s">
        <v>19</v>
      </c>
      <c r="D6" s="111">
        <v>591</v>
      </c>
      <c r="E6" s="111">
        <v>231</v>
      </c>
      <c r="F6" s="90">
        <v>0.39086294416243705</v>
      </c>
      <c r="G6" s="111">
        <v>113</v>
      </c>
      <c r="H6" s="90">
        <v>0.19120135363790203</v>
      </c>
      <c r="I6" s="111">
        <v>45</v>
      </c>
      <c r="J6" s="90">
        <v>0.0761421319796954</v>
      </c>
      <c r="K6" s="111">
        <v>1635</v>
      </c>
      <c r="L6" s="111">
        <v>72</v>
      </c>
      <c r="M6" s="111">
        <v>8235</v>
      </c>
      <c r="N6" s="111">
        <v>590</v>
      </c>
      <c r="O6" s="111">
        <v>1</v>
      </c>
      <c r="P6" s="111">
        <v>5</v>
      </c>
      <c r="Q6" s="111">
        <v>0</v>
      </c>
    </row>
    <row r="7" spans="1:17" ht="13.5" customHeight="1">
      <c r="A7" s="87" t="s">
        <v>18</v>
      </c>
      <c r="B7" s="88">
        <v>5</v>
      </c>
      <c r="C7" s="87" t="s">
        <v>20</v>
      </c>
      <c r="D7" s="111">
        <v>661</v>
      </c>
      <c r="E7" s="111">
        <v>239</v>
      </c>
      <c r="F7" s="90">
        <v>0.36157337367624803</v>
      </c>
      <c r="G7" s="111">
        <v>71</v>
      </c>
      <c r="H7" s="90">
        <v>0.10741301059001501</v>
      </c>
      <c r="I7" s="111">
        <v>196</v>
      </c>
      <c r="J7" s="90">
        <v>0.29652042360060504</v>
      </c>
      <c r="K7" s="111">
        <v>2288</v>
      </c>
      <c r="L7" s="111">
        <v>0</v>
      </c>
      <c r="M7" s="111">
        <v>8876</v>
      </c>
      <c r="N7" s="111">
        <v>372</v>
      </c>
      <c r="O7" s="111">
        <v>0</v>
      </c>
      <c r="P7" s="111">
        <v>0</v>
      </c>
      <c r="Q7" s="111">
        <v>0</v>
      </c>
    </row>
    <row r="8" spans="1:17" ht="13.5" customHeight="1">
      <c r="A8" s="87" t="s">
        <v>18</v>
      </c>
      <c r="B8" s="88">
        <v>6</v>
      </c>
      <c r="C8" s="87" t="s">
        <v>21</v>
      </c>
      <c r="D8" s="111">
        <v>1119</v>
      </c>
      <c r="E8" s="111">
        <v>157</v>
      </c>
      <c r="F8" s="90">
        <v>0.14</v>
      </c>
      <c r="G8" s="111">
        <v>299</v>
      </c>
      <c r="H8" s="90">
        <v>0.27</v>
      </c>
      <c r="I8" s="111">
        <v>663</v>
      </c>
      <c r="J8" s="90">
        <v>0.59</v>
      </c>
      <c r="K8" s="111">
        <v>2660</v>
      </c>
      <c r="L8" s="116" t="s">
        <v>22</v>
      </c>
      <c r="M8" s="111">
        <v>13497</v>
      </c>
      <c r="N8" s="111">
        <v>2865</v>
      </c>
      <c r="O8" s="111">
        <v>14</v>
      </c>
      <c r="P8" s="111">
        <v>13</v>
      </c>
      <c r="Q8" s="111">
        <v>1</v>
      </c>
    </row>
    <row r="9" spans="1:17" ht="13.5" customHeight="1">
      <c r="A9" s="87" t="s">
        <v>23</v>
      </c>
      <c r="B9" s="88">
        <v>7</v>
      </c>
      <c r="C9" s="87" t="s">
        <v>24</v>
      </c>
      <c r="D9" s="111">
        <v>1238</v>
      </c>
      <c r="E9" s="111">
        <v>742</v>
      </c>
      <c r="F9" s="90">
        <v>0.59935379644588</v>
      </c>
      <c r="G9" s="111">
        <v>183</v>
      </c>
      <c r="H9" s="90">
        <v>0.147819063004847</v>
      </c>
      <c r="I9" s="111">
        <v>235</v>
      </c>
      <c r="J9" s="90">
        <v>0.18982229402261702</v>
      </c>
      <c r="K9" s="111">
        <v>3160</v>
      </c>
      <c r="L9" s="111">
        <v>0</v>
      </c>
      <c r="M9" s="111">
        <v>20030</v>
      </c>
      <c r="N9" s="111">
        <v>888</v>
      </c>
      <c r="O9" s="111">
        <v>12</v>
      </c>
      <c r="P9" s="111">
        <v>18</v>
      </c>
      <c r="Q9" s="111">
        <v>0</v>
      </c>
    </row>
    <row r="10" spans="1:17" ht="13.5" customHeight="1">
      <c r="A10" s="87" t="s">
        <v>25</v>
      </c>
      <c r="B10" s="88">
        <v>8</v>
      </c>
      <c r="C10" s="87" t="s">
        <v>26</v>
      </c>
      <c r="D10" s="111">
        <v>879</v>
      </c>
      <c r="E10" s="111">
        <v>444</v>
      </c>
      <c r="F10" s="90">
        <v>0.5051194539249151</v>
      </c>
      <c r="G10" s="111">
        <v>52</v>
      </c>
      <c r="H10" s="90">
        <v>0.0591581342434585</v>
      </c>
      <c r="I10" s="111">
        <v>30</v>
      </c>
      <c r="J10" s="90">
        <v>0.0341296928327645</v>
      </c>
      <c r="K10" s="111">
        <v>3952</v>
      </c>
      <c r="L10" s="111">
        <v>0</v>
      </c>
      <c r="M10" s="111">
        <v>15006</v>
      </c>
      <c r="N10" s="111">
        <v>1785</v>
      </c>
      <c r="O10" s="111">
        <v>9</v>
      </c>
      <c r="P10" s="111">
        <v>96</v>
      </c>
      <c r="Q10" s="111">
        <v>0</v>
      </c>
    </row>
    <row r="11" spans="1:17" ht="13.5" customHeight="1">
      <c r="A11" s="87" t="s">
        <v>27</v>
      </c>
      <c r="B11" s="88">
        <v>9</v>
      </c>
      <c r="C11" s="87" t="s">
        <v>28</v>
      </c>
      <c r="D11" s="111">
        <v>1666</v>
      </c>
      <c r="E11" s="111">
        <v>1437</v>
      </c>
      <c r="F11" s="90">
        <v>0.8625450180072031</v>
      </c>
      <c r="G11" s="111">
        <v>87</v>
      </c>
      <c r="H11" s="90">
        <v>0.052220888355342096</v>
      </c>
      <c r="I11" s="111">
        <v>125</v>
      </c>
      <c r="J11" s="90">
        <v>0.0750300120048019</v>
      </c>
      <c r="K11" s="111">
        <v>6878</v>
      </c>
      <c r="L11" s="111">
        <v>0</v>
      </c>
      <c r="M11" s="111">
        <v>34230</v>
      </c>
      <c r="N11" s="111">
        <v>304</v>
      </c>
      <c r="O11" s="111">
        <v>3</v>
      </c>
      <c r="P11" s="111">
        <v>3</v>
      </c>
      <c r="Q11" s="111">
        <v>0</v>
      </c>
    </row>
    <row r="12" spans="1:17" ht="13.5" customHeight="1">
      <c r="A12" s="87" t="s">
        <v>25</v>
      </c>
      <c r="B12" s="88">
        <v>10</v>
      </c>
      <c r="C12" s="87" t="s">
        <v>29</v>
      </c>
      <c r="D12" s="111">
        <v>1092</v>
      </c>
      <c r="E12" s="111">
        <v>652</v>
      </c>
      <c r="F12" s="90">
        <v>0.5970695970695971</v>
      </c>
      <c r="G12" s="111">
        <v>238</v>
      </c>
      <c r="H12" s="90">
        <v>0.217948717948718</v>
      </c>
      <c r="I12" s="111">
        <v>41</v>
      </c>
      <c r="J12" s="90">
        <v>0.0375457875457875</v>
      </c>
      <c r="K12" s="111">
        <v>5460</v>
      </c>
      <c r="L12" s="116" t="s">
        <v>22</v>
      </c>
      <c r="M12" s="111">
        <v>13609</v>
      </c>
      <c r="N12" s="111">
        <v>469</v>
      </c>
      <c r="O12" s="111">
        <v>0</v>
      </c>
      <c r="P12" s="111">
        <v>0</v>
      </c>
      <c r="Q12" s="111">
        <v>0</v>
      </c>
    </row>
    <row r="13" spans="1:17" ht="13.5" customHeight="1">
      <c r="A13" s="87" t="s">
        <v>30</v>
      </c>
      <c r="B13" s="88">
        <v>11</v>
      </c>
      <c r="C13" s="87" t="s">
        <v>31</v>
      </c>
      <c r="D13" s="111">
        <v>1493</v>
      </c>
      <c r="E13" s="111">
        <v>707</v>
      </c>
      <c r="F13" s="90">
        <v>0.473543201607502</v>
      </c>
      <c r="G13" s="111">
        <v>44</v>
      </c>
      <c r="H13" s="90">
        <v>0.02947086403215</v>
      </c>
      <c r="I13" s="111">
        <v>105</v>
      </c>
      <c r="J13" s="90">
        <v>0.07032819825853989</v>
      </c>
      <c r="K13" s="111">
        <v>5421</v>
      </c>
      <c r="L13" s="111">
        <v>2425</v>
      </c>
      <c r="M13" s="111">
        <v>18725</v>
      </c>
      <c r="N13" s="111">
        <v>1172</v>
      </c>
      <c r="O13" s="111">
        <v>11</v>
      </c>
      <c r="P13" s="111">
        <v>128</v>
      </c>
      <c r="Q13" s="111">
        <v>0</v>
      </c>
    </row>
    <row r="14" spans="1:17" ht="13.5" customHeight="1">
      <c r="A14" s="87" t="s">
        <v>27</v>
      </c>
      <c r="B14" s="88">
        <v>12</v>
      </c>
      <c r="C14" s="87" t="s">
        <v>32</v>
      </c>
      <c r="D14" s="111">
        <v>1406</v>
      </c>
      <c r="E14" s="111">
        <v>956</v>
      </c>
      <c r="F14" s="90">
        <v>0.68</v>
      </c>
      <c r="G14" s="111">
        <v>150</v>
      </c>
      <c r="H14" s="90">
        <v>0.11</v>
      </c>
      <c r="I14" s="111">
        <v>246</v>
      </c>
      <c r="J14" s="90">
        <v>0.17</v>
      </c>
      <c r="K14" s="111">
        <v>7332</v>
      </c>
      <c r="L14" s="135" t="s">
        <v>22</v>
      </c>
      <c r="M14" s="111">
        <v>21106</v>
      </c>
      <c r="N14" s="111">
        <v>552</v>
      </c>
      <c r="O14" s="111">
        <v>4</v>
      </c>
      <c r="P14" s="111">
        <v>3</v>
      </c>
      <c r="Q14" s="111">
        <v>2</v>
      </c>
    </row>
    <row r="15" spans="1:17" ht="13.5" customHeight="1">
      <c r="A15" s="87" t="s">
        <v>18</v>
      </c>
      <c r="B15" s="91">
        <v>13</v>
      </c>
      <c r="C15" s="87" t="s">
        <v>33</v>
      </c>
      <c r="D15" s="111">
        <v>2546</v>
      </c>
      <c r="E15" s="111">
        <v>444</v>
      </c>
      <c r="F15" s="90">
        <v>0.17439120188531</v>
      </c>
      <c r="G15" s="111">
        <v>524</v>
      </c>
      <c r="H15" s="90">
        <v>0.205813040062844</v>
      </c>
      <c r="I15" s="111">
        <v>465</v>
      </c>
      <c r="J15" s="90">
        <v>0.18263943440691302</v>
      </c>
      <c r="K15" s="111">
        <v>8329</v>
      </c>
      <c r="L15" s="116" t="s">
        <v>22</v>
      </c>
      <c r="M15" s="111">
        <v>32018</v>
      </c>
      <c r="N15" s="111">
        <v>1827</v>
      </c>
      <c r="O15" s="111">
        <v>20</v>
      </c>
      <c r="P15" s="111">
        <v>547</v>
      </c>
      <c r="Q15" s="111">
        <v>0</v>
      </c>
    </row>
    <row r="16" spans="1:17" ht="13.5" customHeight="1">
      <c r="A16" s="87" t="s">
        <v>34</v>
      </c>
      <c r="B16" s="91">
        <v>14</v>
      </c>
      <c r="C16" s="87" t="s">
        <v>35</v>
      </c>
      <c r="D16" s="111">
        <v>1626</v>
      </c>
      <c r="E16" s="111">
        <v>1327</v>
      </c>
      <c r="F16" s="90">
        <v>0.816113161131611</v>
      </c>
      <c r="G16" s="111">
        <v>240</v>
      </c>
      <c r="H16" s="90">
        <v>0.14760147601476</v>
      </c>
      <c r="I16" s="111">
        <v>35</v>
      </c>
      <c r="J16" s="90">
        <v>0.0215252152521525</v>
      </c>
      <c r="K16" s="116" t="s">
        <v>22</v>
      </c>
      <c r="L16" s="116" t="s">
        <v>22</v>
      </c>
      <c r="M16" s="111">
        <v>14432</v>
      </c>
      <c r="N16" s="111">
        <v>445</v>
      </c>
      <c r="O16" s="111">
        <v>8</v>
      </c>
      <c r="P16" s="111">
        <v>17</v>
      </c>
      <c r="Q16" s="111">
        <v>1</v>
      </c>
    </row>
    <row r="17" spans="1:17" ht="13.5" customHeight="1">
      <c r="A17" s="87" t="s">
        <v>16</v>
      </c>
      <c r="B17" s="91">
        <v>15</v>
      </c>
      <c r="C17" s="87" t="s">
        <v>36</v>
      </c>
      <c r="D17" s="111">
        <v>709</v>
      </c>
      <c r="E17" s="111">
        <v>365</v>
      </c>
      <c r="F17" s="90">
        <v>0.51</v>
      </c>
      <c r="G17" s="111">
        <v>86</v>
      </c>
      <c r="H17" s="90">
        <v>0.12</v>
      </c>
      <c r="I17" s="111">
        <v>125</v>
      </c>
      <c r="J17" s="90">
        <v>0.18</v>
      </c>
      <c r="K17" s="116">
        <v>0</v>
      </c>
      <c r="L17" s="116">
        <v>0</v>
      </c>
      <c r="M17" s="111">
        <v>12115</v>
      </c>
      <c r="N17" s="111">
        <v>207</v>
      </c>
      <c r="O17" s="111">
        <v>2</v>
      </c>
      <c r="P17" s="111">
        <v>131</v>
      </c>
      <c r="Q17" s="111">
        <v>0</v>
      </c>
    </row>
    <row r="18" spans="1:17" ht="13.5" customHeight="1">
      <c r="A18" s="87" t="s">
        <v>37</v>
      </c>
      <c r="B18" s="91">
        <v>16</v>
      </c>
      <c r="C18" s="87" t="s">
        <v>38</v>
      </c>
      <c r="D18" s="111">
        <v>767</v>
      </c>
      <c r="E18" s="111">
        <v>494</v>
      </c>
      <c r="F18" s="90">
        <v>0.644067796610169</v>
      </c>
      <c r="G18" s="111">
        <v>56</v>
      </c>
      <c r="H18" s="90">
        <v>0.0730117340286832</v>
      </c>
      <c r="I18" s="111">
        <v>5</v>
      </c>
      <c r="J18" s="90">
        <v>0.006518904823989571</v>
      </c>
      <c r="K18" s="111">
        <v>3068</v>
      </c>
      <c r="L18" s="111">
        <v>0</v>
      </c>
      <c r="M18" s="111">
        <v>10576</v>
      </c>
      <c r="N18" s="111">
        <v>291</v>
      </c>
      <c r="O18" s="111">
        <v>1</v>
      </c>
      <c r="P18" s="111">
        <v>685</v>
      </c>
      <c r="Q18" s="111">
        <v>0</v>
      </c>
    </row>
    <row r="19" spans="1:17" ht="13.5" customHeight="1">
      <c r="A19" s="87" t="s">
        <v>37</v>
      </c>
      <c r="B19" s="91">
        <v>17</v>
      </c>
      <c r="C19" s="87" t="s">
        <v>39</v>
      </c>
      <c r="D19" s="111">
        <v>1608</v>
      </c>
      <c r="E19" s="111">
        <v>610</v>
      </c>
      <c r="F19" s="90">
        <v>0.379353233830846</v>
      </c>
      <c r="G19" s="111">
        <v>209</v>
      </c>
      <c r="H19" s="90">
        <v>0.129975124378109</v>
      </c>
      <c r="I19" s="111">
        <v>298</v>
      </c>
      <c r="J19" s="90">
        <v>0.18532338308457702</v>
      </c>
      <c r="K19" s="111">
        <v>5232</v>
      </c>
      <c r="L19" s="116" t="s">
        <v>22</v>
      </c>
      <c r="M19" s="111">
        <v>23450</v>
      </c>
      <c r="N19" s="111">
        <v>857</v>
      </c>
      <c r="O19" s="111">
        <v>7</v>
      </c>
      <c r="P19" s="111">
        <v>26</v>
      </c>
      <c r="Q19" s="111">
        <v>0</v>
      </c>
    </row>
    <row r="20" spans="1:17" ht="13.5" customHeight="1">
      <c r="A20" s="87" t="s">
        <v>40</v>
      </c>
      <c r="B20" s="91">
        <v>18</v>
      </c>
      <c r="C20" s="87" t="s">
        <v>41</v>
      </c>
      <c r="D20" s="111">
        <v>1069</v>
      </c>
      <c r="E20" s="111">
        <v>679</v>
      </c>
      <c r="F20" s="90">
        <v>0.635173058933583</v>
      </c>
      <c r="G20" s="111">
        <v>95</v>
      </c>
      <c r="H20" s="90">
        <v>0.0888681010289991</v>
      </c>
      <c r="I20" s="111">
        <v>75</v>
      </c>
      <c r="J20" s="90">
        <v>0.0701590271281571</v>
      </c>
      <c r="K20" s="111">
        <v>2879</v>
      </c>
      <c r="L20" s="116" t="s">
        <v>22</v>
      </c>
      <c r="M20" s="111">
        <v>13625</v>
      </c>
      <c r="N20" s="111">
        <v>425</v>
      </c>
      <c r="O20" s="111">
        <v>7</v>
      </c>
      <c r="P20" s="111">
        <v>795</v>
      </c>
      <c r="Q20" s="111">
        <v>0</v>
      </c>
    </row>
    <row r="21" spans="1:17" ht="13.5" customHeight="1">
      <c r="A21" s="87" t="s">
        <v>42</v>
      </c>
      <c r="B21" s="91">
        <v>19</v>
      </c>
      <c r="C21" s="87" t="s">
        <v>43</v>
      </c>
      <c r="D21" s="111">
        <v>1010</v>
      </c>
      <c r="E21" s="111">
        <v>527</v>
      </c>
      <c r="F21" s="90">
        <v>0.521782178217822</v>
      </c>
      <c r="G21" s="111">
        <v>52</v>
      </c>
      <c r="H21" s="90">
        <v>0.051485148514851496</v>
      </c>
      <c r="I21" s="111">
        <v>143</v>
      </c>
      <c r="J21" s="90">
        <v>0.14158415841584202</v>
      </c>
      <c r="K21" s="111">
        <v>1678</v>
      </c>
      <c r="L21" s="104" t="s">
        <v>22</v>
      </c>
      <c r="M21" s="111">
        <v>9048</v>
      </c>
      <c r="N21" s="111">
        <v>980</v>
      </c>
      <c r="O21" s="111">
        <v>3</v>
      </c>
      <c r="P21" s="111">
        <v>5</v>
      </c>
      <c r="Q21" s="111">
        <v>6</v>
      </c>
    </row>
    <row r="22" spans="1:17" ht="13.5" customHeight="1">
      <c r="A22" s="87" t="s">
        <v>44</v>
      </c>
      <c r="B22" s="91" t="s">
        <v>45</v>
      </c>
      <c r="C22" s="87" t="s">
        <v>46</v>
      </c>
      <c r="D22" s="111">
        <v>725</v>
      </c>
      <c r="E22" s="111">
        <v>172</v>
      </c>
      <c r="F22" s="90">
        <v>0.23724137931034503</v>
      </c>
      <c r="G22" s="111">
        <v>68</v>
      </c>
      <c r="H22" s="90">
        <v>0.09379310344827589</v>
      </c>
      <c r="I22" s="111">
        <v>162</v>
      </c>
      <c r="J22" s="90">
        <v>0.22344827586206903</v>
      </c>
      <c r="K22" s="111">
        <v>2409</v>
      </c>
      <c r="L22" s="111">
        <v>0</v>
      </c>
      <c r="M22" s="111">
        <v>6780</v>
      </c>
      <c r="N22" s="111">
        <v>812</v>
      </c>
      <c r="O22" s="111">
        <v>0</v>
      </c>
      <c r="P22" s="111">
        <v>0</v>
      </c>
      <c r="Q22" s="111">
        <v>0</v>
      </c>
    </row>
    <row r="23" spans="1:17" ht="13.5" customHeight="1">
      <c r="A23" s="87" t="s">
        <v>44</v>
      </c>
      <c r="B23" s="91" t="s">
        <v>47</v>
      </c>
      <c r="C23" s="87" t="s">
        <v>48</v>
      </c>
      <c r="D23" s="111">
        <v>599</v>
      </c>
      <c r="E23" s="111">
        <v>155</v>
      </c>
      <c r="F23" s="90">
        <v>0.258764607679466</v>
      </c>
      <c r="G23" s="111">
        <v>77</v>
      </c>
      <c r="H23" s="90">
        <v>0.128547579298831</v>
      </c>
      <c r="I23" s="111">
        <v>224</v>
      </c>
      <c r="J23" s="90">
        <v>0.373956594323873</v>
      </c>
      <c r="K23" s="111">
        <v>1546</v>
      </c>
      <c r="L23" s="111">
        <v>0</v>
      </c>
      <c r="M23" s="111">
        <v>5716</v>
      </c>
      <c r="N23" s="111">
        <v>289</v>
      </c>
      <c r="O23" s="111">
        <v>1</v>
      </c>
      <c r="P23" s="111">
        <v>1</v>
      </c>
      <c r="Q23" s="111">
        <v>0</v>
      </c>
    </row>
    <row r="24" spans="1:17" ht="13.5" customHeight="1">
      <c r="A24" s="87" t="s">
        <v>49</v>
      </c>
      <c r="B24" s="91">
        <v>21</v>
      </c>
      <c r="C24" s="87" t="s">
        <v>50</v>
      </c>
      <c r="D24" s="111">
        <v>829</v>
      </c>
      <c r="E24" s="111">
        <v>259</v>
      </c>
      <c r="F24" s="90">
        <v>0.31</v>
      </c>
      <c r="G24" s="111">
        <v>499</v>
      </c>
      <c r="H24" s="90">
        <v>0.6000000000000001</v>
      </c>
      <c r="I24" s="111">
        <v>59</v>
      </c>
      <c r="J24" s="90">
        <v>0.07</v>
      </c>
      <c r="K24" s="111">
        <v>5098</v>
      </c>
      <c r="L24" s="116" t="s">
        <v>22</v>
      </c>
      <c r="M24" s="111">
        <v>21517</v>
      </c>
      <c r="N24" s="111">
        <v>767</v>
      </c>
      <c r="O24" s="111">
        <v>1</v>
      </c>
      <c r="P24" s="111">
        <v>0</v>
      </c>
      <c r="Q24" s="111">
        <v>2</v>
      </c>
    </row>
    <row r="25" spans="1:17" ht="13.5" customHeight="1">
      <c r="A25" s="87" t="s">
        <v>51</v>
      </c>
      <c r="B25" s="88">
        <v>22</v>
      </c>
      <c r="C25" s="93" t="s">
        <v>52</v>
      </c>
      <c r="D25" s="112">
        <v>1313</v>
      </c>
      <c r="E25" s="112">
        <v>614</v>
      </c>
      <c r="F25" s="94">
        <v>0.467631379</v>
      </c>
      <c r="G25" s="112">
        <v>381</v>
      </c>
      <c r="H25" s="94">
        <v>0.290175171</v>
      </c>
      <c r="I25" s="112">
        <v>272</v>
      </c>
      <c r="J25" s="94">
        <v>0.207159177</v>
      </c>
      <c r="K25" s="112">
        <v>2979</v>
      </c>
      <c r="L25" s="112">
        <v>1000</v>
      </c>
      <c r="M25" s="112">
        <v>20042</v>
      </c>
      <c r="N25" s="112">
        <v>589</v>
      </c>
      <c r="O25" s="112">
        <v>2</v>
      </c>
      <c r="P25" s="112">
        <v>31</v>
      </c>
      <c r="Q25" s="112">
        <v>0</v>
      </c>
    </row>
    <row r="26" spans="1:17" ht="13.5" customHeight="1">
      <c r="A26" s="87" t="s">
        <v>42</v>
      </c>
      <c r="B26" s="91">
        <v>23</v>
      </c>
      <c r="C26" s="87" t="s">
        <v>53</v>
      </c>
      <c r="D26" s="111">
        <v>792</v>
      </c>
      <c r="E26" s="111">
        <v>461</v>
      </c>
      <c r="F26" s="90">
        <v>0.5820707070707071</v>
      </c>
      <c r="G26" s="111">
        <v>33</v>
      </c>
      <c r="H26" s="90">
        <v>0.0416666666666667</v>
      </c>
      <c r="I26" s="111">
        <v>128</v>
      </c>
      <c r="J26" s="90">
        <v>0.16161616161616202</v>
      </c>
      <c r="K26" s="111">
        <v>2870</v>
      </c>
      <c r="L26" s="111">
        <v>0</v>
      </c>
      <c r="M26" s="111">
        <v>12974</v>
      </c>
      <c r="N26" s="111">
        <v>690</v>
      </c>
      <c r="O26" s="111">
        <v>0</v>
      </c>
      <c r="P26" s="111">
        <v>1191</v>
      </c>
      <c r="Q26" s="111">
        <v>0</v>
      </c>
    </row>
    <row r="27" spans="1:17" ht="13.5" customHeight="1">
      <c r="A27" s="87" t="s">
        <v>54</v>
      </c>
      <c r="B27" s="91">
        <v>24</v>
      </c>
      <c r="C27" s="87" t="s">
        <v>55</v>
      </c>
      <c r="D27" s="111">
        <v>1352</v>
      </c>
      <c r="E27" s="111">
        <v>822</v>
      </c>
      <c r="F27" s="90">
        <v>0.6079881656804731</v>
      </c>
      <c r="G27" s="111">
        <v>303</v>
      </c>
      <c r="H27" s="90">
        <v>0.22411242603550302</v>
      </c>
      <c r="I27" s="111">
        <v>196</v>
      </c>
      <c r="J27" s="90">
        <v>0.144970414201183</v>
      </c>
      <c r="K27" s="111">
        <v>4487</v>
      </c>
      <c r="L27" s="116" t="s">
        <v>22</v>
      </c>
      <c r="M27" s="111">
        <v>23180</v>
      </c>
      <c r="N27" s="111">
        <v>400</v>
      </c>
      <c r="O27" s="111">
        <v>3</v>
      </c>
      <c r="P27" s="111">
        <v>2</v>
      </c>
      <c r="Q27" s="111">
        <v>2</v>
      </c>
    </row>
    <row r="28" spans="1:17" ht="13.5" customHeight="1">
      <c r="A28" s="87" t="s">
        <v>56</v>
      </c>
      <c r="B28" s="91">
        <v>25</v>
      </c>
      <c r="C28" s="87" t="s">
        <v>57</v>
      </c>
      <c r="D28" s="111">
        <v>1039</v>
      </c>
      <c r="E28" s="111">
        <v>553</v>
      </c>
      <c r="F28" s="90">
        <v>0.532242540904716</v>
      </c>
      <c r="G28" s="111">
        <v>99</v>
      </c>
      <c r="H28" s="90">
        <v>0.095283926852743</v>
      </c>
      <c r="I28" s="111">
        <v>142</v>
      </c>
      <c r="J28" s="90">
        <v>0.136669874879692</v>
      </c>
      <c r="K28" s="111">
        <v>8445</v>
      </c>
      <c r="L28" s="111">
        <v>0</v>
      </c>
      <c r="M28" s="111">
        <v>11077</v>
      </c>
      <c r="N28" s="111">
        <v>823</v>
      </c>
      <c r="O28" s="111">
        <v>9</v>
      </c>
      <c r="P28" s="111">
        <v>69</v>
      </c>
      <c r="Q28" s="111">
        <v>69</v>
      </c>
    </row>
    <row r="29" spans="1:17" ht="13.5" customHeight="1">
      <c r="A29" s="87" t="s">
        <v>23</v>
      </c>
      <c r="B29" s="91">
        <v>26</v>
      </c>
      <c r="C29" s="87" t="s">
        <v>58</v>
      </c>
      <c r="D29" s="111">
        <v>1063</v>
      </c>
      <c r="E29" s="111">
        <v>504</v>
      </c>
      <c r="F29" s="90">
        <v>0.47412982126058306</v>
      </c>
      <c r="G29" s="111">
        <v>163</v>
      </c>
      <c r="H29" s="90">
        <v>0.153339604891816</v>
      </c>
      <c r="I29" s="111">
        <v>156</v>
      </c>
      <c r="J29" s="90">
        <v>0.146754468485419</v>
      </c>
      <c r="K29" s="111">
        <v>4815</v>
      </c>
      <c r="L29" s="111">
        <v>0</v>
      </c>
      <c r="M29" s="111">
        <v>16573</v>
      </c>
      <c r="N29" s="111">
        <v>493</v>
      </c>
      <c r="O29" s="111">
        <v>1</v>
      </c>
      <c r="P29" s="111">
        <v>16</v>
      </c>
      <c r="Q29" s="111">
        <v>0</v>
      </c>
    </row>
    <row r="30" spans="1:17" ht="13.5" customHeight="1">
      <c r="A30" s="87" t="s">
        <v>59</v>
      </c>
      <c r="B30" s="91">
        <v>27</v>
      </c>
      <c r="C30" s="87" t="s">
        <v>60</v>
      </c>
      <c r="D30" s="111">
        <v>879</v>
      </c>
      <c r="E30" s="111">
        <v>290</v>
      </c>
      <c r="F30" s="90">
        <v>0.32992036405005704</v>
      </c>
      <c r="G30" s="111">
        <v>117</v>
      </c>
      <c r="H30" s="90">
        <v>0.13310580204778202</v>
      </c>
      <c r="I30" s="111">
        <v>425</v>
      </c>
      <c r="J30" s="90">
        <v>0.48350398179749704</v>
      </c>
      <c r="K30" s="111">
        <v>3341</v>
      </c>
      <c r="L30" s="111">
        <v>0</v>
      </c>
      <c r="M30" s="111">
        <v>10889</v>
      </c>
      <c r="N30" s="111">
        <v>975</v>
      </c>
      <c r="O30" s="111">
        <v>1</v>
      </c>
      <c r="P30" s="111">
        <v>1</v>
      </c>
      <c r="Q30" s="111">
        <v>0</v>
      </c>
    </row>
    <row r="31" spans="1:17" ht="13.5" customHeight="1">
      <c r="A31" s="87" t="s">
        <v>40</v>
      </c>
      <c r="B31" s="91">
        <v>28</v>
      </c>
      <c r="C31" s="87" t="s">
        <v>61</v>
      </c>
      <c r="D31" s="111">
        <v>844</v>
      </c>
      <c r="E31" s="111">
        <v>410</v>
      </c>
      <c r="F31" s="90">
        <v>0.48578199052132703</v>
      </c>
      <c r="G31" s="111">
        <v>306</v>
      </c>
      <c r="H31" s="90">
        <v>0.36255924170616105</v>
      </c>
      <c r="I31" s="111">
        <v>119</v>
      </c>
      <c r="J31" s="90">
        <v>0.140995260663507</v>
      </c>
      <c r="K31" s="111">
        <v>3518</v>
      </c>
      <c r="L31" s="111">
        <v>1337</v>
      </c>
      <c r="M31" s="111">
        <v>11437</v>
      </c>
      <c r="N31" s="111">
        <v>661</v>
      </c>
      <c r="O31" s="111">
        <v>13</v>
      </c>
      <c r="P31" s="111">
        <v>18</v>
      </c>
      <c r="Q31" s="111">
        <v>1</v>
      </c>
    </row>
    <row r="32" spans="1:17" ht="13.5" customHeight="1">
      <c r="A32" s="87" t="s">
        <v>51</v>
      </c>
      <c r="B32" s="91">
        <v>29</v>
      </c>
      <c r="C32" s="87" t="s">
        <v>62</v>
      </c>
      <c r="D32" s="111">
        <v>2201</v>
      </c>
      <c r="E32" s="111">
        <v>1390</v>
      </c>
      <c r="F32" s="90">
        <v>0.631531122217174</v>
      </c>
      <c r="G32" s="111">
        <v>3040</v>
      </c>
      <c r="H32" s="90">
        <v>0.154475238527942</v>
      </c>
      <c r="I32" s="111">
        <v>426</v>
      </c>
      <c r="J32" s="90">
        <v>0.19354838709677402</v>
      </c>
      <c r="K32" s="111">
        <v>7042</v>
      </c>
      <c r="L32" s="116" t="s">
        <v>22</v>
      </c>
      <c r="M32" s="111">
        <v>33246</v>
      </c>
      <c r="N32" s="111">
        <v>1195</v>
      </c>
      <c r="O32" s="111">
        <v>20</v>
      </c>
      <c r="P32" s="111">
        <v>375</v>
      </c>
      <c r="Q32" s="111">
        <v>75</v>
      </c>
    </row>
    <row r="33" spans="1:17" ht="13.5" customHeight="1">
      <c r="A33" s="87" t="s">
        <v>63</v>
      </c>
      <c r="B33" s="91">
        <v>30</v>
      </c>
      <c r="C33" s="87" t="s">
        <v>64</v>
      </c>
      <c r="D33" s="111">
        <v>986</v>
      </c>
      <c r="E33" s="111">
        <v>464</v>
      </c>
      <c r="F33" s="90">
        <v>0.47058823529411803</v>
      </c>
      <c r="G33" s="111">
        <v>212</v>
      </c>
      <c r="H33" s="90">
        <v>0.21501014198783</v>
      </c>
      <c r="I33" s="111">
        <v>134</v>
      </c>
      <c r="J33" s="90">
        <v>0.13590263691683602</v>
      </c>
      <c r="K33" s="111">
        <v>5691</v>
      </c>
      <c r="L33" s="111">
        <v>0</v>
      </c>
      <c r="M33" s="111">
        <v>16935</v>
      </c>
      <c r="N33" s="111">
        <v>698</v>
      </c>
      <c r="O33" s="111">
        <v>11</v>
      </c>
      <c r="P33" s="111">
        <v>27</v>
      </c>
      <c r="Q33" s="111">
        <v>0</v>
      </c>
    </row>
    <row r="34" spans="1:17" ht="13.5" customHeight="1">
      <c r="A34" s="87" t="s">
        <v>27</v>
      </c>
      <c r="B34" s="88">
        <v>31</v>
      </c>
      <c r="C34" s="93" t="s">
        <v>65</v>
      </c>
      <c r="D34" s="112">
        <v>1326</v>
      </c>
      <c r="E34" s="104" t="s">
        <v>22</v>
      </c>
      <c r="F34" s="104" t="s">
        <v>22</v>
      </c>
      <c r="G34" s="104" t="s">
        <v>22</v>
      </c>
      <c r="H34" s="104" t="s">
        <v>22</v>
      </c>
      <c r="I34" s="104" t="s">
        <v>22</v>
      </c>
      <c r="J34" s="104" t="s">
        <v>22</v>
      </c>
      <c r="K34" s="112">
        <v>5705</v>
      </c>
      <c r="L34" s="104" t="s">
        <v>22</v>
      </c>
      <c r="M34" s="112">
        <v>23600</v>
      </c>
      <c r="N34" s="112">
        <v>0</v>
      </c>
      <c r="O34" s="112">
        <v>0</v>
      </c>
      <c r="P34" s="112">
        <v>0</v>
      </c>
      <c r="Q34" s="112">
        <v>0</v>
      </c>
    </row>
    <row r="35" spans="1:17" ht="13.5" customHeight="1">
      <c r="A35" s="87" t="s">
        <v>27</v>
      </c>
      <c r="B35" s="91">
        <v>32</v>
      </c>
      <c r="C35" s="87" t="s">
        <v>66</v>
      </c>
      <c r="D35" s="111">
        <v>819</v>
      </c>
      <c r="E35" s="111">
        <v>599</v>
      </c>
      <c r="F35" s="90">
        <v>0.731379731379731</v>
      </c>
      <c r="G35" s="111">
        <v>33</v>
      </c>
      <c r="H35" s="90">
        <v>0.0402930402930403</v>
      </c>
      <c r="I35" s="111">
        <v>142</v>
      </c>
      <c r="J35" s="90">
        <v>0.17338217338217302</v>
      </c>
      <c r="K35" s="111">
        <v>3068</v>
      </c>
      <c r="L35" s="116" t="s">
        <v>22</v>
      </c>
      <c r="M35" s="111">
        <v>16058</v>
      </c>
      <c r="N35" s="111">
        <v>344</v>
      </c>
      <c r="O35" s="111">
        <v>2</v>
      </c>
      <c r="P35" s="111">
        <v>2</v>
      </c>
      <c r="Q35" s="111">
        <v>0</v>
      </c>
    </row>
    <row r="36" spans="1:25" ht="13.5" customHeight="1">
      <c r="A36" s="87" t="s">
        <v>54</v>
      </c>
      <c r="B36" s="91">
        <v>33</v>
      </c>
      <c r="C36" s="87" t="s">
        <v>67</v>
      </c>
      <c r="D36" s="112">
        <v>1784</v>
      </c>
      <c r="E36" s="112">
        <v>439</v>
      </c>
      <c r="F36" s="94">
        <v>0.246076233</v>
      </c>
      <c r="G36" s="112">
        <v>233</v>
      </c>
      <c r="H36" s="94">
        <v>0.13060538100000002</v>
      </c>
      <c r="I36" s="112">
        <v>92</v>
      </c>
      <c r="J36" s="94">
        <v>0.051569507</v>
      </c>
      <c r="K36" s="112">
        <v>4472</v>
      </c>
      <c r="L36" s="116" t="s">
        <v>22</v>
      </c>
      <c r="M36" s="112">
        <v>24242</v>
      </c>
      <c r="N36" s="112">
        <v>3106</v>
      </c>
      <c r="O36" s="112">
        <v>18</v>
      </c>
      <c r="P36" s="112">
        <v>648</v>
      </c>
      <c r="Q36" s="112">
        <v>1</v>
      </c>
      <c r="R36" s="95"/>
      <c r="S36" s="95"/>
      <c r="T36" s="95"/>
      <c r="U36" s="95"/>
      <c r="V36" s="95"/>
      <c r="W36" s="95"/>
      <c r="X36" s="95"/>
      <c r="Y36" s="95"/>
    </row>
    <row r="37" spans="1:17" ht="13.5" customHeight="1">
      <c r="A37" s="87" t="s">
        <v>30</v>
      </c>
      <c r="B37" s="91">
        <v>34</v>
      </c>
      <c r="C37" s="87" t="s">
        <v>68</v>
      </c>
      <c r="D37" s="111">
        <v>448</v>
      </c>
      <c r="E37" s="111">
        <v>101</v>
      </c>
      <c r="F37" s="90">
        <v>0.22544642857142902</v>
      </c>
      <c r="G37" s="111">
        <v>141</v>
      </c>
      <c r="H37" s="90">
        <v>0.314732142857143</v>
      </c>
      <c r="I37" s="111">
        <v>25</v>
      </c>
      <c r="J37" s="90">
        <v>0.0558035714285714</v>
      </c>
      <c r="K37" s="111">
        <v>2011</v>
      </c>
      <c r="L37" s="111">
        <v>0</v>
      </c>
      <c r="M37" s="111">
        <v>10666</v>
      </c>
      <c r="N37" s="111">
        <v>624</v>
      </c>
      <c r="O37" s="111">
        <v>2</v>
      </c>
      <c r="P37" s="111">
        <v>1</v>
      </c>
      <c r="Q37" s="111">
        <v>0</v>
      </c>
    </row>
    <row r="38" spans="1:17" ht="13.5" customHeight="1">
      <c r="A38" s="87" t="s">
        <v>51</v>
      </c>
      <c r="B38" s="91">
        <v>35</v>
      </c>
      <c r="C38" s="87" t="s">
        <v>69</v>
      </c>
      <c r="D38" s="111">
        <v>1847</v>
      </c>
      <c r="E38" s="111">
        <v>323</v>
      </c>
      <c r="F38" s="90">
        <v>0.174878180833785</v>
      </c>
      <c r="G38" s="111">
        <v>3080</v>
      </c>
      <c r="H38" s="90">
        <v>0.205739036275041</v>
      </c>
      <c r="I38" s="111">
        <v>72</v>
      </c>
      <c r="J38" s="90">
        <v>0.0389821331889551</v>
      </c>
      <c r="K38" s="111">
        <v>6209</v>
      </c>
      <c r="L38" s="116" t="s">
        <v>22</v>
      </c>
      <c r="M38" s="111">
        <v>23357</v>
      </c>
      <c r="N38" s="111">
        <v>1112</v>
      </c>
      <c r="O38" s="111">
        <v>23</v>
      </c>
      <c r="P38" s="111">
        <v>1088</v>
      </c>
      <c r="Q38" s="111">
        <v>46</v>
      </c>
    </row>
    <row r="39" spans="1:17" ht="13.5" customHeight="1">
      <c r="A39" s="87" t="s">
        <v>40</v>
      </c>
      <c r="B39" s="91">
        <v>36</v>
      </c>
      <c r="C39" s="87" t="s">
        <v>70</v>
      </c>
      <c r="D39" s="112">
        <v>836</v>
      </c>
      <c r="E39" s="112">
        <v>389</v>
      </c>
      <c r="F39" s="94">
        <v>0.46531100500000006</v>
      </c>
      <c r="G39" s="112">
        <v>121</v>
      </c>
      <c r="H39" s="94">
        <v>0.144736842</v>
      </c>
      <c r="I39" s="112">
        <v>33</v>
      </c>
      <c r="J39" s="94">
        <v>0.039473684</v>
      </c>
      <c r="K39" s="112">
        <v>3477</v>
      </c>
      <c r="L39" s="112">
        <v>2500</v>
      </c>
      <c r="M39" s="112">
        <v>18603</v>
      </c>
      <c r="N39" s="93">
        <v>199</v>
      </c>
      <c r="O39" s="93">
        <v>2</v>
      </c>
      <c r="P39" s="93">
        <v>7</v>
      </c>
      <c r="Q39" s="93">
        <v>0</v>
      </c>
    </row>
    <row r="40" spans="1:17" ht="13.5" customHeight="1">
      <c r="A40" s="87" t="s">
        <v>40</v>
      </c>
      <c r="B40" s="91">
        <v>37</v>
      </c>
      <c r="C40" s="87" t="s">
        <v>71</v>
      </c>
      <c r="D40" s="111">
        <v>1497</v>
      </c>
      <c r="E40" s="111">
        <v>748</v>
      </c>
      <c r="F40" s="90">
        <v>0.499665998663995</v>
      </c>
      <c r="G40" s="111">
        <v>263</v>
      </c>
      <c r="H40" s="90">
        <v>0.175684702738811</v>
      </c>
      <c r="I40" s="111">
        <v>0</v>
      </c>
      <c r="J40" s="90">
        <v>0</v>
      </c>
      <c r="K40" s="111">
        <v>5072</v>
      </c>
      <c r="L40" s="111">
        <v>0</v>
      </c>
      <c r="M40" s="111">
        <v>22826</v>
      </c>
      <c r="N40" s="111">
        <v>754</v>
      </c>
      <c r="O40" s="111">
        <v>28</v>
      </c>
      <c r="P40" s="111">
        <v>99</v>
      </c>
      <c r="Q40" s="111">
        <v>0</v>
      </c>
    </row>
    <row r="41" spans="1:17" ht="13.5" customHeight="1">
      <c r="A41" s="87" t="s">
        <v>23</v>
      </c>
      <c r="B41" s="91">
        <v>38</v>
      </c>
      <c r="C41" s="87" t="s">
        <v>72</v>
      </c>
      <c r="D41" s="111">
        <v>1666</v>
      </c>
      <c r="E41" s="111">
        <v>575</v>
      </c>
      <c r="F41" s="90">
        <v>0.345138055222089</v>
      </c>
      <c r="G41" s="111">
        <v>334</v>
      </c>
      <c r="H41" s="90">
        <v>0.20048019207683102</v>
      </c>
      <c r="I41" s="111">
        <v>416</v>
      </c>
      <c r="J41" s="90">
        <v>0.249699879951981</v>
      </c>
      <c r="K41" s="111">
        <v>5066</v>
      </c>
      <c r="L41" s="116" t="s">
        <v>22</v>
      </c>
      <c r="M41" s="111">
        <v>26511</v>
      </c>
      <c r="N41" s="111">
        <v>2340</v>
      </c>
      <c r="O41" s="111">
        <v>20</v>
      </c>
      <c r="P41" s="111">
        <v>681</v>
      </c>
      <c r="Q41" s="111">
        <v>34</v>
      </c>
    </row>
    <row r="42" spans="1:17" s="95" customFormat="1" ht="13.5" customHeight="1">
      <c r="A42" s="93" t="s">
        <v>56</v>
      </c>
      <c r="B42" s="91">
        <v>39</v>
      </c>
      <c r="C42" s="93" t="s">
        <v>73</v>
      </c>
      <c r="D42" s="112">
        <v>2045</v>
      </c>
      <c r="E42" s="112">
        <v>636</v>
      </c>
      <c r="F42" s="94">
        <v>0.61</v>
      </c>
      <c r="G42" s="112">
        <v>32</v>
      </c>
      <c r="H42" s="94">
        <v>0.03</v>
      </c>
      <c r="I42" s="112">
        <v>95</v>
      </c>
      <c r="J42" s="94">
        <v>0.09</v>
      </c>
      <c r="K42" s="112">
        <v>2816</v>
      </c>
      <c r="L42" s="112">
        <v>80</v>
      </c>
      <c r="M42" s="112">
        <v>22758</v>
      </c>
      <c r="N42" s="112">
        <v>653</v>
      </c>
      <c r="O42" s="112">
        <v>5</v>
      </c>
      <c r="P42" s="112">
        <v>53</v>
      </c>
      <c r="Q42" s="112">
        <v>0</v>
      </c>
    </row>
    <row r="43" spans="1:17" s="95" customFormat="1" ht="13.5" customHeight="1">
      <c r="A43" s="93" t="s">
        <v>54</v>
      </c>
      <c r="B43" s="91">
        <v>40</v>
      </c>
      <c r="C43" s="93" t="s">
        <v>74</v>
      </c>
      <c r="D43" s="112">
        <v>854</v>
      </c>
      <c r="E43" s="112">
        <v>347</v>
      </c>
      <c r="F43" s="94">
        <v>0.40632318500000003</v>
      </c>
      <c r="G43" s="112">
        <v>348</v>
      </c>
      <c r="H43" s="94">
        <v>0.40749414500000003</v>
      </c>
      <c r="I43" s="112">
        <v>77</v>
      </c>
      <c r="J43" s="94">
        <v>0.090163934</v>
      </c>
      <c r="K43" s="112">
        <v>2357</v>
      </c>
      <c r="L43" s="116" t="s">
        <v>22</v>
      </c>
      <c r="M43" s="112">
        <v>12794</v>
      </c>
      <c r="N43" s="112">
        <v>667</v>
      </c>
      <c r="O43" s="112">
        <v>1</v>
      </c>
      <c r="P43" s="112">
        <v>1</v>
      </c>
      <c r="Q43" s="112">
        <v>1</v>
      </c>
    </row>
    <row r="44" spans="1:17" ht="13.5" customHeight="1">
      <c r="A44" s="87" t="s">
        <v>40</v>
      </c>
      <c r="B44" s="91">
        <v>41</v>
      </c>
      <c r="C44" s="87" t="s">
        <v>75</v>
      </c>
      <c r="D44" s="111">
        <v>1037</v>
      </c>
      <c r="E44" s="111">
        <v>454</v>
      </c>
      <c r="F44" s="90">
        <v>0.437801350048216</v>
      </c>
      <c r="G44" s="111">
        <v>324</v>
      </c>
      <c r="H44" s="90">
        <v>0.312439729990357</v>
      </c>
      <c r="I44" s="111">
        <v>157</v>
      </c>
      <c r="J44" s="90">
        <v>0.15139826422372202</v>
      </c>
      <c r="K44" s="111">
        <v>3369</v>
      </c>
      <c r="L44" s="116" t="s">
        <v>22</v>
      </c>
      <c r="M44" s="111">
        <v>11784</v>
      </c>
      <c r="N44" s="111">
        <v>781</v>
      </c>
      <c r="O44" s="111">
        <v>2</v>
      </c>
      <c r="P44" s="111">
        <v>2</v>
      </c>
      <c r="Q44" s="111">
        <v>0</v>
      </c>
    </row>
    <row r="45" spans="1:17" ht="13.5" customHeight="1">
      <c r="A45" s="87" t="s">
        <v>23</v>
      </c>
      <c r="B45" s="91">
        <v>42</v>
      </c>
      <c r="C45" s="87" t="s">
        <v>76</v>
      </c>
      <c r="D45" s="111">
        <v>1143</v>
      </c>
      <c r="E45" s="111">
        <v>451</v>
      </c>
      <c r="F45" s="90">
        <v>0.394575678040245</v>
      </c>
      <c r="G45" s="111">
        <v>226</v>
      </c>
      <c r="H45" s="90">
        <v>0.19772528433945802</v>
      </c>
      <c r="I45" s="111">
        <v>155</v>
      </c>
      <c r="J45" s="90">
        <v>0.13560804899387602</v>
      </c>
      <c r="K45" s="111">
        <v>3223</v>
      </c>
      <c r="L45" s="111">
        <v>0</v>
      </c>
      <c r="M45" s="111">
        <v>15540</v>
      </c>
      <c r="N45" s="111">
        <v>1046</v>
      </c>
      <c r="O45" s="111">
        <v>13</v>
      </c>
      <c r="P45" s="111">
        <v>740</v>
      </c>
      <c r="Q45" s="111">
        <v>0</v>
      </c>
    </row>
    <row r="46" spans="1:17" ht="13.5" customHeight="1">
      <c r="A46" s="87" t="s">
        <v>16</v>
      </c>
      <c r="B46" s="88">
        <v>43</v>
      </c>
      <c r="C46" s="93" t="s">
        <v>77</v>
      </c>
      <c r="D46" s="112">
        <v>1125</v>
      </c>
      <c r="E46" s="104">
        <v>599</v>
      </c>
      <c r="F46" s="90">
        <v>0.532444444</v>
      </c>
      <c r="G46" s="104">
        <v>205</v>
      </c>
      <c r="H46" s="90">
        <v>0.18222222200000002</v>
      </c>
      <c r="I46" s="104">
        <v>219</v>
      </c>
      <c r="J46" s="90">
        <v>0.19466666700000002</v>
      </c>
      <c r="K46" s="112">
        <v>4538</v>
      </c>
      <c r="L46" s="112">
        <v>1200</v>
      </c>
      <c r="M46" s="112">
        <v>21513</v>
      </c>
      <c r="N46" s="112">
        <v>336</v>
      </c>
      <c r="O46" s="112">
        <v>23</v>
      </c>
      <c r="P46" s="112">
        <v>23</v>
      </c>
      <c r="Q46" s="112">
        <v>0</v>
      </c>
    </row>
    <row r="47" spans="1:17" ht="13.5" customHeight="1">
      <c r="A47" s="87" t="s">
        <v>78</v>
      </c>
      <c r="B47" s="91">
        <v>44</v>
      </c>
      <c r="C47" s="87" t="s">
        <v>79</v>
      </c>
      <c r="D47" s="111">
        <v>2111</v>
      </c>
      <c r="E47" s="111">
        <v>929</v>
      </c>
      <c r="F47" s="90">
        <v>0.44007579346281406</v>
      </c>
      <c r="G47" s="111">
        <v>663</v>
      </c>
      <c r="H47" s="90">
        <v>0.314069161534818</v>
      </c>
      <c r="I47" s="111">
        <v>310</v>
      </c>
      <c r="J47" s="90">
        <v>0.1468498342018</v>
      </c>
      <c r="K47" s="111">
        <v>8410</v>
      </c>
      <c r="L47" s="112">
        <v>2559</v>
      </c>
      <c r="M47" s="111">
        <v>21654</v>
      </c>
      <c r="N47" s="111">
        <v>1072</v>
      </c>
      <c r="O47" s="111">
        <v>5</v>
      </c>
      <c r="P47" s="111">
        <v>5</v>
      </c>
      <c r="Q47" s="111">
        <v>0</v>
      </c>
    </row>
    <row r="48" spans="1:17" ht="13.5" customHeight="1">
      <c r="A48" s="87" t="s">
        <v>40</v>
      </c>
      <c r="B48" s="91">
        <v>45</v>
      </c>
      <c r="C48" s="87" t="s">
        <v>80</v>
      </c>
      <c r="D48" s="111">
        <v>1327</v>
      </c>
      <c r="E48" s="111">
        <v>776</v>
      </c>
      <c r="F48" s="90">
        <v>0.5847776940467221</v>
      </c>
      <c r="G48" s="111">
        <v>338</v>
      </c>
      <c r="H48" s="90">
        <v>0.25470987189148403</v>
      </c>
      <c r="I48" s="111">
        <v>157</v>
      </c>
      <c r="J48" s="90">
        <v>0.11831198191409201</v>
      </c>
      <c r="K48" s="111">
        <v>5864</v>
      </c>
      <c r="L48" s="111">
        <v>0</v>
      </c>
      <c r="M48" s="111">
        <v>33664</v>
      </c>
      <c r="N48" s="111">
        <v>1304</v>
      </c>
      <c r="O48" s="111">
        <v>7</v>
      </c>
      <c r="P48" s="111">
        <v>25</v>
      </c>
      <c r="Q48" s="111">
        <v>0</v>
      </c>
    </row>
    <row r="49" spans="1:17" ht="13.5" customHeight="1">
      <c r="A49" s="87" t="s">
        <v>27</v>
      </c>
      <c r="B49" s="91">
        <v>46</v>
      </c>
      <c r="C49" s="87" t="s">
        <v>81</v>
      </c>
      <c r="D49" s="111">
        <v>577</v>
      </c>
      <c r="E49" s="111">
        <v>349</v>
      </c>
      <c r="F49" s="90">
        <v>0.6048526863084921</v>
      </c>
      <c r="G49" s="111">
        <v>103</v>
      </c>
      <c r="H49" s="90">
        <v>0.178509532062392</v>
      </c>
      <c r="I49" s="111">
        <v>75</v>
      </c>
      <c r="J49" s="90">
        <v>0.12998266897747</v>
      </c>
      <c r="K49" s="111">
        <v>2297</v>
      </c>
      <c r="L49" s="111">
        <v>0</v>
      </c>
      <c r="M49" s="111">
        <v>10686</v>
      </c>
      <c r="N49" s="111">
        <v>273</v>
      </c>
      <c r="O49" s="111">
        <v>0</v>
      </c>
      <c r="P49" s="111">
        <v>0</v>
      </c>
      <c r="Q49" s="111">
        <v>0</v>
      </c>
    </row>
    <row r="50" spans="1:17" ht="13.5" customHeight="1">
      <c r="A50" s="87" t="s">
        <v>54</v>
      </c>
      <c r="B50" s="88">
        <v>47</v>
      </c>
      <c r="C50" s="87" t="s">
        <v>82</v>
      </c>
      <c r="D50" s="112">
        <v>604</v>
      </c>
      <c r="E50" s="112">
        <v>540</v>
      </c>
      <c r="F50" s="94">
        <v>0.894039735</v>
      </c>
      <c r="G50" s="112">
        <v>21</v>
      </c>
      <c r="H50" s="94">
        <v>0.034768212</v>
      </c>
      <c r="I50" s="112">
        <v>30</v>
      </c>
      <c r="J50" s="94">
        <v>0.049668874</v>
      </c>
      <c r="K50" s="112">
        <v>2717</v>
      </c>
      <c r="L50" s="112">
        <v>0</v>
      </c>
      <c r="M50" s="112">
        <v>0</v>
      </c>
      <c r="N50" s="112">
        <v>1118</v>
      </c>
      <c r="O50" s="112">
        <v>10</v>
      </c>
      <c r="P50" s="112">
        <v>9</v>
      </c>
      <c r="Q50" s="112">
        <v>1</v>
      </c>
    </row>
    <row r="51" spans="1:17" s="95" customFormat="1" ht="13.5" customHeight="1">
      <c r="A51" s="93" t="s">
        <v>30</v>
      </c>
      <c r="B51" s="88">
        <v>48</v>
      </c>
      <c r="C51" s="93" t="s">
        <v>83</v>
      </c>
      <c r="D51" s="112">
        <v>818</v>
      </c>
      <c r="E51" s="112">
        <v>464</v>
      </c>
      <c r="F51" s="94">
        <v>0.5700000000000001</v>
      </c>
      <c r="G51" s="112">
        <v>137</v>
      </c>
      <c r="H51" s="94">
        <v>0.17</v>
      </c>
      <c r="I51" s="112">
        <v>217</v>
      </c>
      <c r="J51" s="94">
        <v>0.27</v>
      </c>
      <c r="K51" s="112">
        <v>2284</v>
      </c>
      <c r="L51" s="112">
        <v>150</v>
      </c>
      <c r="M51" s="112">
        <v>12880</v>
      </c>
      <c r="N51" s="112">
        <v>535</v>
      </c>
      <c r="O51" s="112">
        <v>1</v>
      </c>
      <c r="P51" s="112">
        <v>47</v>
      </c>
      <c r="Q51" s="112">
        <v>0</v>
      </c>
    </row>
    <row r="52" spans="1:17" ht="13.5" customHeight="1">
      <c r="A52" s="87" t="s">
        <v>78</v>
      </c>
      <c r="B52" s="91">
        <v>49</v>
      </c>
      <c r="C52" s="87" t="s">
        <v>84</v>
      </c>
      <c r="D52" s="111">
        <v>1292</v>
      </c>
      <c r="E52" s="111">
        <v>514</v>
      </c>
      <c r="F52" s="90">
        <v>0.397832817337461</v>
      </c>
      <c r="G52" s="111">
        <v>491</v>
      </c>
      <c r="H52" s="90">
        <v>0.38003095975232204</v>
      </c>
      <c r="I52" s="111">
        <v>250</v>
      </c>
      <c r="J52" s="90">
        <v>0.19349845201238403</v>
      </c>
      <c r="K52" s="111">
        <v>5904</v>
      </c>
      <c r="L52" s="111">
        <v>1535</v>
      </c>
      <c r="M52" s="111">
        <v>16851</v>
      </c>
      <c r="N52" s="111">
        <v>551</v>
      </c>
      <c r="O52" s="111">
        <v>5</v>
      </c>
      <c r="P52" s="111">
        <v>14</v>
      </c>
      <c r="Q52" s="111">
        <v>0</v>
      </c>
    </row>
    <row r="53" spans="1:17" ht="13.5" customHeight="1">
      <c r="A53" s="87" t="s">
        <v>34</v>
      </c>
      <c r="B53" s="91">
        <v>50</v>
      </c>
      <c r="C53" s="87" t="s">
        <v>85</v>
      </c>
      <c r="D53" s="111">
        <v>1414</v>
      </c>
      <c r="E53" s="111">
        <v>677</v>
      </c>
      <c r="F53" s="90">
        <v>0.47878359264497905</v>
      </c>
      <c r="G53" s="111">
        <v>142</v>
      </c>
      <c r="H53" s="90">
        <v>0.1004243281471</v>
      </c>
      <c r="I53" s="111">
        <v>273</v>
      </c>
      <c r="J53" s="90">
        <v>0.19306930693069302</v>
      </c>
      <c r="K53" s="111">
        <v>4283</v>
      </c>
      <c r="L53" s="111">
        <v>0</v>
      </c>
      <c r="M53" s="111">
        <v>17539</v>
      </c>
      <c r="N53" s="111">
        <v>0</v>
      </c>
      <c r="O53" s="111">
        <v>4</v>
      </c>
      <c r="P53" s="111">
        <v>4</v>
      </c>
      <c r="Q53" s="111">
        <v>0</v>
      </c>
    </row>
    <row r="54" spans="1:17" ht="13.5" customHeight="1">
      <c r="A54" s="87" t="s">
        <v>25</v>
      </c>
      <c r="B54" s="91">
        <v>51</v>
      </c>
      <c r="C54" s="87" t="s">
        <v>86</v>
      </c>
      <c r="D54" s="111">
        <v>808</v>
      </c>
      <c r="E54" s="111">
        <v>353</v>
      </c>
      <c r="F54" s="90">
        <v>0.43688118811881205</v>
      </c>
      <c r="G54" s="111">
        <v>340</v>
      </c>
      <c r="H54" s="90">
        <v>0.42079207920792105</v>
      </c>
      <c r="I54" s="111">
        <v>13</v>
      </c>
      <c r="J54" s="90">
        <v>0.0160891089108911</v>
      </c>
      <c r="K54" s="111">
        <v>2088</v>
      </c>
      <c r="L54" s="111">
        <v>0</v>
      </c>
      <c r="M54" s="111">
        <v>11346</v>
      </c>
      <c r="N54" s="111">
        <v>769</v>
      </c>
      <c r="O54" s="111">
        <v>46</v>
      </c>
      <c r="P54" s="111">
        <v>79</v>
      </c>
      <c r="Q54" s="111">
        <v>0</v>
      </c>
    </row>
    <row r="55" spans="1:17" ht="13.5" customHeight="1">
      <c r="A55" s="87" t="s">
        <v>25</v>
      </c>
      <c r="B55" s="91">
        <v>52</v>
      </c>
      <c r="C55" s="87" t="s">
        <v>87</v>
      </c>
      <c r="D55" s="111">
        <v>376</v>
      </c>
      <c r="E55" s="111">
        <v>176</v>
      </c>
      <c r="F55" s="90">
        <v>0.468085106382979</v>
      </c>
      <c r="G55" s="111">
        <v>123</v>
      </c>
      <c r="H55" s="90">
        <v>0.32712765957446804</v>
      </c>
      <c r="I55" s="111">
        <v>23</v>
      </c>
      <c r="J55" s="90">
        <v>0.0611702127659575</v>
      </c>
      <c r="K55" s="111">
        <v>1170</v>
      </c>
      <c r="L55" s="111">
        <v>500</v>
      </c>
      <c r="M55" s="111">
        <v>7135</v>
      </c>
      <c r="N55" s="111">
        <v>600</v>
      </c>
      <c r="O55" s="111">
        <v>0</v>
      </c>
      <c r="P55" s="111">
        <v>0</v>
      </c>
      <c r="Q55" s="111">
        <v>0</v>
      </c>
    </row>
    <row r="56" spans="1:17" ht="13.5" customHeight="1">
      <c r="A56" s="87" t="s">
        <v>78</v>
      </c>
      <c r="B56" s="91">
        <v>53</v>
      </c>
      <c r="C56" s="87" t="s">
        <v>88</v>
      </c>
      <c r="D56" s="111">
        <v>946</v>
      </c>
      <c r="E56" s="111">
        <v>538</v>
      </c>
      <c r="F56" s="90">
        <v>0.568710359408034</v>
      </c>
      <c r="G56" s="111">
        <v>308</v>
      </c>
      <c r="H56" s="90">
        <v>0.325581395348837</v>
      </c>
      <c r="I56" s="111">
        <v>95</v>
      </c>
      <c r="J56" s="90">
        <v>0.10042283298097301</v>
      </c>
      <c r="K56" s="111">
        <v>3395</v>
      </c>
      <c r="L56" s="111">
        <v>2112</v>
      </c>
      <c r="M56" s="111">
        <v>8816</v>
      </c>
      <c r="N56" s="111">
        <v>837</v>
      </c>
      <c r="O56" s="111">
        <v>1</v>
      </c>
      <c r="P56" s="111">
        <v>0</v>
      </c>
      <c r="Q56" s="111">
        <v>1</v>
      </c>
    </row>
    <row r="57" spans="1:17" ht="13.5" customHeight="1">
      <c r="A57" s="87" t="s">
        <v>89</v>
      </c>
      <c r="B57" s="91">
        <v>54</v>
      </c>
      <c r="C57" s="87" t="s">
        <v>90</v>
      </c>
      <c r="D57" s="111">
        <v>1190</v>
      </c>
      <c r="E57" s="111">
        <v>412</v>
      </c>
      <c r="F57" s="90">
        <v>0.34621848739495803</v>
      </c>
      <c r="G57" s="111">
        <v>645</v>
      </c>
      <c r="H57" s="90">
        <v>0.542016806722689</v>
      </c>
      <c r="I57" s="111">
        <v>47</v>
      </c>
      <c r="J57" s="90">
        <v>0.0394957983193277</v>
      </c>
      <c r="K57" s="111">
        <v>7002</v>
      </c>
      <c r="L57" s="111">
        <v>705</v>
      </c>
      <c r="M57" s="111">
        <v>21635</v>
      </c>
      <c r="N57" s="111">
        <v>641</v>
      </c>
      <c r="O57" s="111">
        <v>55</v>
      </c>
      <c r="P57" s="111">
        <v>390</v>
      </c>
      <c r="Q57" s="111">
        <v>1</v>
      </c>
    </row>
    <row r="58" spans="1:17" ht="13.5" customHeight="1">
      <c r="A58" s="87" t="s">
        <v>89</v>
      </c>
      <c r="B58" s="91">
        <v>55</v>
      </c>
      <c r="C58" s="87" t="s">
        <v>91</v>
      </c>
      <c r="D58" s="111">
        <v>744</v>
      </c>
      <c r="E58" s="111">
        <v>388</v>
      </c>
      <c r="F58" s="90">
        <v>0.521505376344086</v>
      </c>
      <c r="G58" s="111">
        <v>170</v>
      </c>
      <c r="H58" s="90">
        <v>0.22849462365591403</v>
      </c>
      <c r="I58" s="111">
        <v>186</v>
      </c>
      <c r="J58" s="90">
        <v>0.25</v>
      </c>
      <c r="K58" s="111">
        <v>2539</v>
      </c>
      <c r="L58" s="111">
        <v>980</v>
      </c>
      <c r="M58" s="111">
        <v>10691</v>
      </c>
      <c r="N58" s="111">
        <v>0</v>
      </c>
      <c r="O58" s="111">
        <v>3</v>
      </c>
      <c r="P58" s="111">
        <v>2</v>
      </c>
      <c r="Q58" s="111">
        <v>1</v>
      </c>
    </row>
    <row r="59" spans="1:17" ht="13.5" customHeight="1">
      <c r="A59" s="87" t="s">
        <v>51</v>
      </c>
      <c r="B59" s="91">
        <v>56</v>
      </c>
      <c r="C59" s="87" t="s">
        <v>92</v>
      </c>
      <c r="D59" s="111">
        <v>1601</v>
      </c>
      <c r="E59" s="111">
        <v>729</v>
      </c>
      <c r="F59" s="90">
        <v>0.45534041224234906</v>
      </c>
      <c r="G59" s="111">
        <v>537</v>
      </c>
      <c r="H59" s="90">
        <v>0.33541536539662703</v>
      </c>
      <c r="I59" s="111">
        <v>335</v>
      </c>
      <c r="J59" s="90">
        <v>0.20924422236102402</v>
      </c>
      <c r="K59" s="111">
        <v>4370</v>
      </c>
      <c r="L59" s="111">
        <v>461</v>
      </c>
      <c r="M59" s="111">
        <v>19012</v>
      </c>
      <c r="N59" s="111">
        <v>533</v>
      </c>
      <c r="O59" s="111">
        <v>5</v>
      </c>
      <c r="P59" s="111">
        <v>34</v>
      </c>
      <c r="Q59" s="111">
        <v>12</v>
      </c>
    </row>
    <row r="60" spans="1:17" ht="13.5" customHeight="1">
      <c r="A60" s="87" t="s">
        <v>93</v>
      </c>
      <c r="B60" s="91">
        <v>57</v>
      </c>
      <c r="C60" s="87" t="s">
        <v>94</v>
      </c>
      <c r="D60" s="111">
        <v>1469</v>
      </c>
      <c r="E60" s="111">
        <v>840</v>
      </c>
      <c r="F60" s="90">
        <v>0.571817562968005</v>
      </c>
      <c r="G60" s="111">
        <v>87</v>
      </c>
      <c r="H60" s="90">
        <v>0.0592239618788291</v>
      </c>
      <c r="I60" s="111">
        <v>129</v>
      </c>
      <c r="J60" s="90">
        <v>0.0878148400272294</v>
      </c>
      <c r="K60" s="111">
        <v>4587</v>
      </c>
      <c r="L60" s="111">
        <v>0</v>
      </c>
      <c r="M60" s="111">
        <v>17355</v>
      </c>
      <c r="N60" s="111">
        <v>1790</v>
      </c>
      <c r="O60" s="111">
        <v>3</v>
      </c>
      <c r="P60" s="111">
        <v>4</v>
      </c>
      <c r="Q60" s="111">
        <v>0</v>
      </c>
    </row>
    <row r="61" spans="1:17" ht="13.5" customHeight="1">
      <c r="A61" s="87" t="s">
        <v>49</v>
      </c>
      <c r="B61" s="88">
        <v>58</v>
      </c>
      <c r="C61" s="93" t="s">
        <v>95</v>
      </c>
      <c r="D61" s="112">
        <v>211</v>
      </c>
      <c r="E61" s="114" t="s">
        <v>22</v>
      </c>
      <c r="F61" s="130" t="s">
        <v>180</v>
      </c>
      <c r="G61" s="114" t="s">
        <v>22</v>
      </c>
      <c r="H61" s="130" t="s">
        <v>180</v>
      </c>
      <c r="I61" s="114" t="s">
        <v>22</v>
      </c>
      <c r="J61" s="130" t="s">
        <v>180</v>
      </c>
      <c r="K61" s="112">
        <v>677</v>
      </c>
      <c r="L61" s="104">
        <v>0</v>
      </c>
      <c r="M61" s="112">
        <v>3064</v>
      </c>
      <c r="N61" s="112">
        <v>823</v>
      </c>
      <c r="O61" s="112">
        <v>2</v>
      </c>
      <c r="P61" s="112">
        <v>23</v>
      </c>
      <c r="Q61" s="112">
        <v>0</v>
      </c>
    </row>
    <row r="62" spans="1:24" ht="13.5" customHeight="1">
      <c r="A62" s="93" t="s">
        <v>96</v>
      </c>
      <c r="B62" s="88">
        <v>59</v>
      </c>
      <c r="C62" s="93" t="s">
        <v>97</v>
      </c>
      <c r="D62" s="112">
        <v>1725</v>
      </c>
      <c r="E62" s="112">
        <v>1028</v>
      </c>
      <c r="F62" s="94">
        <v>0.6000000000000001</v>
      </c>
      <c r="G62" s="112">
        <v>207</v>
      </c>
      <c r="H62" s="94">
        <v>0.12</v>
      </c>
      <c r="I62" s="112">
        <v>490</v>
      </c>
      <c r="J62" s="94">
        <v>0.284057971</v>
      </c>
      <c r="K62" s="112">
        <v>5751</v>
      </c>
      <c r="L62" s="112">
        <v>40628</v>
      </c>
      <c r="M62" s="112">
        <v>29502</v>
      </c>
      <c r="N62" s="112">
        <v>3500</v>
      </c>
      <c r="O62" s="112">
        <v>14</v>
      </c>
      <c r="P62" s="112">
        <v>44</v>
      </c>
      <c r="Q62" s="112">
        <v>7</v>
      </c>
      <c r="R62" s="95"/>
      <c r="S62" s="95"/>
      <c r="T62" s="95"/>
      <c r="U62" s="95"/>
      <c r="V62" s="95"/>
      <c r="W62" s="95"/>
      <c r="X62" s="95"/>
    </row>
    <row r="63" spans="1:17" ht="13.5" customHeight="1">
      <c r="A63" s="87" t="s">
        <v>98</v>
      </c>
      <c r="B63" s="91">
        <v>60</v>
      </c>
      <c r="C63" s="87" t="s">
        <v>99</v>
      </c>
      <c r="D63" s="111">
        <v>1049</v>
      </c>
      <c r="E63" s="114" t="s">
        <v>22</v>
      </c>
      <c r="F63" s="130" t="s">
        <v>180</v>
      </c>
      <c r="G63" s="114" t="s">
        <v>22</v>
      </c>
      <c r="H63" s="130" t="s">
        <v>180</v>
      </c>
      <c r="I63" s="114" t="s">
        <v>22</v>
      </c>
      <c r="J63" s="130" t="s">
        <v>180</v>
      </c>
      <c r="K63" s="111">
        <v>2224</v>
      </c>
      <c r="L63" s="111">
        <v>0</v>
      </c>
      <c r="M63" s="111">
        <v>13640</v>
      </c>
      <c r="N63" s="111">
        <v>1695</v>
      </c>
      <c r="O63" s="111">
        <v>8</v>
      </c>
      <c r="P63" s="111">
        <v>11</v>
      </c>
      <c r="Q63" s="111">
        <v>0</v>
      </c>
    </row>
    <row r="64" spans="1:17" s="95" customFormat="1" ht="13.5" customHeight="1">
      <c r="A64" s="93" t="s">
        <v>34</v>
      </c>
      <c r="B64" s="91">
        <v>61</v>
      </c>
      <c r="C64" s="93" t="s">
        <v>100</v>
      </c>
      <c r="D64" s="112">
        <v>699</v>
      </c>
      <c r="E64" s="112">
        <v>318</v>
      </c>
      <c r="F64" s="94">
        <v>0.45493562200000004</v>
      </c>
      <c r="G64" s="112">
        <v>29</v>
      </c>
      <c r="H64" s="94">
        <v>0.04148784</v>
      </c>
      <c r="I64" s="112">
        <v>17</v>
      </c>
      <c r="J64" s="94">
        <v>0.024320458000000003</v>
      </c>
      <c r="K64" s="112">
        <v>2343</v>
      </c>
      <c r="L64" s="104" t="s">
        <v>22</v>
      </c>
      <c r="M64" s="112">
        <v>15423</v>
      </c>
      <c r="N64" s="112">
        <v>369</v>
      </c>
      <c r="O64" s="112">
        <v>1</v>
      </c>
      <c r="P64" s="112">
        <v>1</v>
      </c>
      <c r="Q64" s="112">
        <v>0</v>
      </c>
    </row>
    <row r="65" spans="1:17" ht="13.5" customHeight="1">
      <c r="A65" s="96"/>
      <c r="B65" s="88"/>
      <c r="C65" s="96"/>
      <c r="D65" s="115"/>
      <c r="E65" s="115"/>
      <c r="F65" s="98"/>
      <c r="G65" s="115"/>
      <c r="H65" s="98"/>
      <c r="I65" s="115"/>
      <c r="J65" s="98"/>
      <c r="K65" s="115"/>
      <c r="L65" s="115"/>
      <c r="M65" s="115"/>
      <c r="N65" s="115"/>
      <c r="O65" s="115"/>
      <c r="P65" s="115"/>
      <c r="Q65" s="115"/>
    </row>
    <row r="66" spans="1:17" ht="13.5" customHeight="1">
      <c r="A66" s="87" t="s">
        <v>101</v>
      </c>
      <c r="B66" s="91">
        <v>63</v>
      </c>
      <c r="C66" s="87" t="s">
        <v>102</v>
      </c>
      <c r="D66" s="111">
        <v>1422</v>
      </c>
      <c r="E66" s="114" t="s">
        <v>22</v>
      </c>
      <c r="F66" s="130" t="s">
        <v>180</v>
      </c>
      <c r="G66" s="114" t="s">
        <v>22</v>
      </c>
      <c r="H66" s="130" t="s">
        <v>180</v>
      </c>
      <c r="I66" s="114" t="s">
        <v>22</v>
      </c>
      <c r="J66" s="130" t="s">
        <v>180</v>
      </c>
      <c r="K66" s="111">
        <v>4909</v>
      </c>
      <c r="L66" s="111">
        <v>0</v>
      </c>
      <c r="M66" s="111">
        <v>46959</v>
      </c>
      <c r="N66" s="111">
        <v>0</v>
      </c>
      <c r="O66" s="111">
        <v>6</v>
      </c>
      <c r="P66" s="111">
        <v>34</v>
      </c>
      <c r="Q66" s="111">
        <v>1</v>
      </c>
    </row>
    <row r="67" spans="1:17" ht="13.5" customHeight="1">
      <c r="A67" s="87" t="s">
        <v>54</v>
      </c>
      <c r="B67" s="91">
        <v>64</v>
      </c>
      <c r="C67" s="87" t="s">
        <v>103</v>
      </c>
      <c r="D67" s="111">
        <v>1368</v>
      </c>
      <c r="E67" s="111">
        <v>747</v>
      </c>
      <c r="F67" s="90">
        <v>0.546052631578947</v>
      </c>
      <c r="G67" s="111">
        <v>420</v>
      </c>
      <c r="H67" s="90">
        <v>0.307017543859649</v>
      </c>
      <c r="I67" s="111">
        <v>201</v>
      </c>
      <c r="J67" s="90">
        <v>0.14692982456140402</v>
      </c>
      <c r="K67" s="111">
        <v>3479</v>
      </c>
      <c r="L67" s="111">
        <v>0</v>
      </c>
      <c r="M67" s="111">
        <v>16922</v>
      </c>
      <c r="N67" s="111">
        <v>1744</v>
      </c>
      <c r="O67" s="111">
        <v>8</v>
      </c>
      <c r="P67" s="111">
        <v>27</v>
      </c>
      <c r="Q67" s="111">
        <v>2</v>
      </c>
    </row>
    <row r="68" spans="1:17" ht="13.5" customHeight="1">
      <c r="A68" s="96"/>
      <c r="B68" s="88"/>
      <c r="C68" s="96"/>
      <c r="D68" s="115"/>
      <c r="E68" s="115"/>
      <c r="F68" s="98"/>
      <c r="G68" s="115"/>
      <c r="H68" s="98"/>
      <c r="I68" s="115"/>
      <c r="J68" s="98"/>
      <c r="K68" s="115"/>
      <c r="L68" s="115"/>
      <c r="M68" s="115"/>
      <c r="N68" s="115"/>
      <c r="O68" s="115"/>
      <c r="P68" s="115"/>
      <c r="Q68" s="115"/>
    </row>
    <row r="69" spans="1:17" ht="13.5" customHeight="1">
      <c r="A69" s="87" t="s">
        <v>30</v>
      </c>
      <c r="B69" s="88">
        <v>66</v>
      </c>
      <c r="C69" s="93" t="s">
        <v>104</v>
      </c>
      <c r="D69" s="112">
        <v>873</v>
      </c>
      <c r="E69" s="112">
        <v>120</v>
      </c>
      <c r="F69" s="94">
        <v>0.137457045</v>
      </c>
      <c r="G69" s="112">
        <v>79</v>
      </c>
      <c r="H69" s="94">
        <v>0.090492554</v>
      </c>
      <c r="I69" s="112">
        <v>39</v>
      </c>
      <c r="J69" s="94">
        <v>0.04467354</v>
      </c>
      <c r="K69" s="112">
        <v>5162</v>
      </c>
      <c r="L69" s="112">
        <v>6</v>
      </c>
      <c r="M69" s="112">
        <v>17409</v>
      </c>
      <c r="N69" s="112">
        <v>952</v>
      </c>
      <c r="O69" s="112">
        <v>9</v>
      </c>
      <c r="P69" s="112">
        <v>121</v>
      </c>
      <c r="Q69" s="112">
        <v>1</v>
      </c>
    </row>
    <row r="70" spans="1:17" ht="13.5" customHeight="1">
      <c r="A70" s="87" t="s">
        <v>105</v>
      </c>
      <c r="B70" s="91">
        <v>67</v>
      </c>
      <c r="C70" s="87" t="s">
        <v>106</v>
      </c>
      <c r="D70" s="111">
        <v>727</v>
      </c>
      <c r="E70" s="111">
        <v>376</v>
      </c>
      <c r="F70" s="90">
        <v>0.5171939477303991</v>
      </c>
      <c r="G70" s="111">
        <v>330</v>
      </c>
      <c r="H70" s="90">
        <v>0.453920220082531</v>
      </c>
      <c r="I70" s="111">
        <v>15</v>
      </c>
      <c r="J70" s="90">
        <v>0.0206327372764787</v>
      </c>
      <c r="K70" s="111">
        <v>3286</v>
      </c>
      <c r="L70" s="111">
        <v>1103</v>
      </c>
      <c r="M70" s="111">
        <v>10496</v>
      </c>
      <c r="N70" s="111">
        <v>1110</v>
      </c>
      <c r="O70" s="111">
        <v>4</v>
      </c>
      <c r="P70" s="111">
        <v>35</v>
      </c>
      <c r="Q70" s="111">
        <v>0</v>
      </c>
    </row>
    <row r="71" spans="1:17" s="95" customFormat="1" ht="13.5" customHeight="1">
      <c r="A71" s="93" t="s">
        <v>105</v>
      </c>
      <c r="B71" s="91">
        <v>68</v>
      </c>
      <c r="C71" s="93" t="s">
        <v>107</v>
      </c>
      <c r="D71" s="112">
        <v>805</v>
      </c>
      <c r="E71" s="112">
        <v>242</v>
      </c>
      <c r="F71" s="94">
        <v>0.30000000000000004</v>
      </c>
      <c r="G71" s="112">
        <v>49</v>
      </c>
      <c r="H71" s="94">
        <v>0.06</v>
      </c>
      <c r="I71" s="112">
        <v>25</v>
      </c>
      <c r="J71" s="94">
        <v>0.03</v>
      </c>
      <c r="K71" s="112">
        <v>2773</v>
      </c>
      <c r="L71" s="112">
        <v>0</v>
      </c>
      <c r="M71" s="112">
        <v>16021</v>
      </c>
      <c r="N71" s="112">
        <v>687</v>
      </c>
      <c r="O71" s="112">
        <v>16</v>
      </c>
      <c r="P71" s="112">
        <v>836</v>
      </c>
      <c r="Q71" s="112">
        <v>8</v>
      </c>
    </row>
    <row r="72" spans="1:17" ht="13.5" customHeight="1">
      <c r="A72" s="87" t="s">
        <v>23</v>
      </c>
      <c r="B72" s="91">
        <v>69</v>
      </c>
      <c r="C72" s="87" t="s">
        <v>108</v>
      </c>
      <c r="D72" s="111">
        <v>1682</v>
      </c>
      <c r="E72" s="111">
        <v>599</v>
      </c>
      <c r="F72" s="90">
        <v>0.35612366230677805</v>
      </c>
      <c r="G72" s="111">
        <v>787</v>
      </c>
      <c r="H72" s="90">
        <v>0.467895362663496</v>
      </c>
      <c r="I72" s="111">
        <v>239</v>
      </c>
      <c r="J72" s="90">
        <v>0.142092746730083</v>
      </c>
      <c r="K72" s="111">
        <v>7838</v>
      </c>
      <c r="L72" s="111">
        <v>0</v>
      </c>
      <c r="M72" s="111">
        <v>24109</v>
      </c>
      <c r="N72" s="111">
        <v>3046</v>
      </c>
      <c r="O72" s="111">
        <v>50</v>
      </c>
      <c r="P72" s="111">
        <v>943</v>
      </c>
      <c r="Q72" s="111">
        <v>87</v>
      </c>
    </row>
    <row r="73" spans="1:17" s="95" customFormat="1" ht="13.5" customHeight="1">
      <c r="A73" s="93" t="s">
        <v>56</v>
      </c>
      <c r="B73" s="91">
        <v>70</v>
      </c>
      <c r="C73" s="93" t="s">
        <v>109</v>
      </c>
      <c r="D73" s="112">
        <v>649</v>
      </c>
      <c r="E73" s="112">
        <v>372</v>
      </c>
      <c r="F73" s="94">
        <v>0.5700000000000001</v>
      </c>
      <c r="G73" s="112">
        <v>64</v>
      </c>
      <c r="H73" s="94">
        <v>0.1</v>
      </c>
      <c r="I73" s="112">
        <v>0</v>
      </c>
      <c r="J73" s="94">
        <v>0</v>
      </c>
      <c r="K73" s="112">
        <v>2869</v>
      </c>
      <c r="L73" s="112">
        <v>0</v>
      </c>
      <c r="M73" s="112">
        <v>16527</v>
      </c>
      <c r="N73" s="112">
        <v>429</v>
      </c>
      <c r="O73" s="112">
        <v>2</v>
      </c>
      <c r="P73" s="112">
        <v>1</v>
      </c>
      <c r="Q73" s="112">
        <v>1</v>
      </c>
    </row>
    <row r="74" spans="1:17" ht="13.5" customHeight="1">
      <c r="A74" s="87" t="s">
        <v>110</v>
      </c>
      <c r="B74" s="91">
        <v>71</v>
      </c>
      <c r="C74" s="87" t="s">
        <v>111</v>
      </c>
      <c r="D74" s="111">
        <v>810</v>
      </c>
      <c r="E74" s="111">
        <v>485</v>
      </c>
      <c r="F74" s="90">
        <v>0.5987654320987651</v>
      </c>
      <c r="G74" s="111">
        <v>215</v>
      </c>
      <c r="H74" s="90">
        <v>0.265432098765432</v>
      </c>
      <c r="I74" s="111">
        <v>86</v>
      </c>
      <c r="J74" s="90">
        <v>0.10617283950617301</v>
      </c>
      <c r="K74" s="111">
        <v>2459</v>
      </c>
      <c r="L74" s="116" t="s">
        <v>22</v>
      </c>
      <c r="M74" s="111">
        <v>12954</v>
      </c>
      <c r="N74" s="111">
        <v>892</v>
      </c>
      <c r="O74" s="111">
        <v>7</v>
      </c>
      <c r="P74" s="111">
        <v>44</v>
      </c>
      <c r="Q74" s="111">
        <v>0</v>
      </c>
    </row>
    <row r="75" spans="1:17" ht="13.5" customHeight="1">
      <c r="A75" s="87" t="s">
        <v>78</v>
      </c>
      <c r="B75" s="91">
        <v>72</v>
      </c>
      <c r="C75" s="87" t="s">
        <v>112</v>
      </c>
      <c r="D75" s="111">
        <v>1018</v>
      </c>
      <c r="E75" s="111">
        <v>561</v>
      </c>
      <c r="F75" s="90">
        <v>0.5510805500982321</v>
      </c>
      <c r="G75" s="111">
        <v>220</v>
      </c>
      <c r="H75" s="90">
        <v>0.216110019646365</v>
      </c>
      <c r="I75" s="111">
        <v>177</v>
      </c>
      <c r="J75" s="90">
        <v>0.173870333988212</v>
      </c>
      <c r="K75" s="111">
        <v>2771</v>
      </c>
      <c r="L75" s="116" t="s">
        <v>22</v>
      </c>
      <c r="M75" s="111">
        <v>13255</v>
      </c>
      <c r="N75" s="111">
        <v>1569</v>
      </c>
      <c r="O75" s="111">
        <v>3</v>
      </c>
      <c r="P75" s="111">
        <v>3</v>
      </c>
      <c r="Q75" s="111">
        <v>0</v>
      </c>
    </row>
    <row r="76" spans="1:17" ht="13.5" customHeight="1">
      <c r="A76" s="87" t="s">
        <v>23</v>
      </c>
      <c r="B76" s="91">
        <v>73</v>
      </c>
      <c r="C76" s="87" t="s">
        <v>113</v>
      </c>
      <c r="D76" s="111">
        <v>684</v>
      </c>
      <c r="E76" s="114" t="s">
        <v>22</v>
      </c>
      <c r="F76" s="90" t="s">
        <v>180</v>
      </c>
      <c r="G76" s="114" t="s">
        <v>22</v>
      </c>
      <c r="H76" s="90" t="s">
        <v>180</v>
      </c>
      <c r="I76" s="114" t="s">
        <v>22</v>
      </c>
      <c r="J76" s="90" t="s">
        <v>180</v>
      </c>
      <c r="K76" s="111">
        <v>2656</v>
      </c>
      <c r="L76" s="116" t="s">
        <v>22</v>
      </c>
      <c r="M76" s="111">
        <v>14138</v>
      </c>
      <c r="N76" s="111">
        <v>629</v>
      </c>
      <c r="O76" s="111">
        <v>7</v>
      </c>
      <c r="P76" s="111">
        <v>35</v>
      </c>
      <c r="Q76" s="111">
        <v>2</v>
      </c>
    </row>
    <row r="77" spans="1:17" s="95" customFormat="1" ht="13.5" customHeight="1">
      <c r="A77" s="87" t="s">
        <v>23</v>
      </c>
      <c r="B77" s="91">
        <v>74</v>
      </c>
      <c r="C77" s="93" t="s">
        <v>114</v>
      </c>
      <c r="D77" s="112">
        <v>1463</v>
      </c>
      <c r="E77" s="112">
        <v>539</v>
      </c>
      <c r="F77" s="94">
        <v>0.368421053</v>
      </c>
      <c r="G77" s="112">
        <v>289</v>
      </c>
      <c r="H77" s="94">
        <v>0.197539303</v>
      </c>
      <c r="I77" s="112">
        <v>374</v>
      </c>
      <c r="J77" s="94">
        <v>0.255639098</v>
      </c>
      <c r="K77" s="112">
        <v>0</v>
      </c>
      <c r="L77" s="112">
        <v>5811</v>
      </c>
      <c r="M77" s="112">
        <v>20761</v>
      </c>
      <c r="N77" s="112">
        <v>2994</v>
      </c>
      <c r="O77" s="112">
        <v>1</v>
      </c>
      <c r="P77" s="112">
        <v>1</v>
      </c>
      <c r="Q77" s="112">
        <v>0</v>
      </c>
    </row>
    <row r="78" spans="1:17" ht="13.5" customHeight="1">
      <c r="A78" s="87" t="s">
        <v>115</v>
      </c>
      <c r="B78" s="91">
        <v>75</v>
      </c>
      <c r="C78" s="87" t="s">
        <v>116</v>
      </c>
      <c r="D78" s="111">
        <v>13332</v>
      </c>
      <c r="E78" s="114" t="s">
        <v>22</v>
      </c>
      <c r="F78" s="90" t="s">
        <v>180</v>
      </c>
      <c r="G78" s="114" t="s">
        <v>22</v>
      </c>
      <c r="H78" s="90" t="s">
        <v>180</v>
      </c>
      <c r="I78" s="114" t="s">
        <v>22</v>
      </c>
      <c r="J78" s="90" t="s">
        <v>180</v>
      </c>
      <c r="K78" s="111">
        <v>24385</v>
      </c>
      <c r="L78" s="111">
        <v>0</v>
      </c>
      <c r="M78" s="111">
        <v>55744</v>
      </c>
      <c r="N78" s="111">
        <v>26700</v>
      </c>
      <c r="O78" s="111">
        <v>102</v>
      </c>
      <c r="P78" s="111">
        <v>408</v>
      </c>
      <c r="Q78" s="111">
        <v>371</v>
      </c>
    </row>
    <row r="79" spans="1:17" ht="13.5" customHeight="1">
      <c r="A79" s="87" t="s">
        <v>59</v>
      </c>
      <c r="B79" s="91">
        <v>76</v>
      </c>
      <c r="C79" s="87" t="s">
        <v>117</v>
      </c>
      <c r="D79" s="111">
        <v>1040</v>
      </c>
      <c r="E79" s="114">
        <v>497</v>
      </c>
      <c r="F79" s="90">
        <v>0.48</v>
      </c>
      <c r="G79" s="111">
        <v>250</v>
      </c>
      <c r="H79" s="90">
        <v>0.24</v>
      </c>
      <c r="I79" s="111">
        <v>150</v>
      </c>
      <c r="J79" s="90">
        <v>0.14</v>
      </c>
      <c r="K79" s="111">
        <v>7829</v>
      </c>
      <c r="L79" s="111">
        <v>3000</v>
      </c>
      <c r="M79" s="111">
        <v>18481</v>
      </c>
      <c r="N79" s="111">
        <v>1226</v>
      </c>
      <c r="O79" s="111">
        <v>10</v>
      </c>
      <c r="P79" s="111">
        <v>195</v>
      </c>
      <c r="Q79" s="111">
        <v>0</v>
      </c>
    </row>
    <row r="80" spans="1:17" ht="13.5" customHeight="1">
      <c r="A80" s="87" t="s">
        <v>115</v>
      </c>
      <c r="B80" s="91">
        <v>77</v>
      </c>
      <c r="C80" s="87" t="s">
        <v>118</v>
      </c>
      <c r="D80" s="111">
        <v>952</v>
      </c>
      <c r="E80" s="111">
        <v>323</v>
      </c>
      <c r="F80" s="90">
        <v>0.339285714285714</v>
      </c>
      <c r="G80" s="111">
        <v>197</v>
      </c>
      <c r="H80" s="90">
        <v>0.20693277310924402</v>
      </c>
      <c r="I80" s="111">
        <v>228</v>
      </c>
      <c r="J80" s="90">
        <v>0.23949579831932802</v>
      </c>
      <c r="K80" s="111">
        <v>2125</v>
      </c>
      <c r="L80" s="116" t="s">
        <v>22</v>
      </c>
      <c r="M80" s="111">
        <v>26391</v>
      </c>
      <c r="N80" s="111">
        <v>1062</v>
      </c>
      <c r="O80" s="111">
        <v>7</v>
      </c>
      <c r="P80" s="111">
        <v>12</v>
      </c>
      <c r="Q80" s="111">
        <v>0</v>
      </c>
    </row>
    <row r="81" spans="1:17" ht="13.5" customHeight="1">
      <c r="A81" s="87" t="s">
        <v>115</v>
      </c>
      <c r="B81" s="91">
        <v>78</v>
      </c>
      <c r="C81" s="87" t="s">
        <v>119</v>
      </c>
      <c r="D81" s="111">
        <v>996</v>
      </c>
      <c r="E81" s="111">
        <v>172</v>
      </c>
      <c r="F81" s="90">
        <v>0.29</v>
      </c>
      <c r="G81" s="111">
        <v>108</v>
      </c>
      <c r="H81" s="90">
        <v>0.18</v>
      </c>
      <c r="I81" s="111">
        <v>77</v>
      </c>
      <c r="J81" s="90">
        <v>0.13</v>
      </c>
      <c r="K81" s="111">
        <v>3105</v>
      </c>
      <c r="L81" s="116" t="s">
        <v>22</v>
      </c>
      <c r="M81" s="111">
        <v>9732</v>
      </c>
      <c r="N81" s="111">
        <v>1545</v>
      </c>
      <c r="O81" s="111">
        <v>7</v>
      </c>
      <c r="P81" s="111">
        <v>8</v>
      </c>
      <c r="Q81" s="111">
        <v>1</v>
      </c>
    </row>
    <row r="82" spans="1:17" ht="13.5" customHeight="1">
      <c r="A82" s="87" t="s">
        <v>120</v>
      </c>
      <c r="B82" s="91">
        <v>79</v>
      </c>
      <c r="C82" s="87" t="s">
        <v>121</v>
      </c>
      <c r="D82" s="111">
        <v>794</v>
      </c>
      <c r="E82" s="111">
        <v>508</v>
      </c>
      <c r="F82" s="90">
        <v>0.639798488664987</v>
      </c>
      <c r="G82" s="111">
        <v>218</v>
      </c>
      <c r="H82" s="90">
        <v>0.27455919395466</v>
      </c>
      <c r="I82" s="111">
        <v>68</v>
      </c>
      <c r="J82" s="90">
        <v>0.08564231738035259</v>
      </c>
      <c r="K82" s="111">
        <v>3759</v>
      </c>
      <c r="L82" s="111">
        <v>0</v>
      </c>
      <c r="M82" s="111">
        <v>11419</v>
      </c>
      <c r="N82" s="111">
        <v>476</v>
      </c>
      <c r="O82" s="111">
        <v>4</v>
      </c>
      <c r="P82" s="111">
        <v>21</v>
      </c>
      <c r="Q82" s="111">
        <v>0</v>
      </c>
    </row>
    <row r="83" spans="1:17" ht="13.5" customHeight="1">
      <c r="A83" s="87" t="s">
        <v>98</v>
      </c>
      <c r="B83" s="91">
        <v>80</v>
      </c>
      <c r="C83" s="87" t="s">
        <v>122</v>
      </c>
      <c r="D83" s="111">
        <v>730</v>
      </c>
      <c r="E83" s="111">
        <v>284</v>
      </c>
      <c r="F83" s="90">
        <v>0.389041095890411</v>
      </c>
      <c r="G83" s="111">
        <v>419</v>
      </c>
      <c r="H83" s="90">
        <v>0.5739726027397261</v>
      </c>
      <c r="I83" s="111">
        <v>18</v>
      </c>
      <c r="J83" s="90">
        <v>0.0246575342465753</v>
      </c>
      <c r="K83" s="111">
        <v>2400</v>
      </c>
      <c r="L83" s="116" t="s">
        <v>22</v>
      </c>
      <c r="M83" s="111">
        <v>11019</v>
      </c>
      <c r="N83" s="111">
        <v>1079</v>
      </c>
      <c r="O83" s="111">
        <v>7</v>
      </c>
      <c r="P83" s="111">
        <v>140</v>
      </c>
      <c r="Q83" s="111">
        <v>4</v>
      </c>
    </row>
    <row r="84" spans="1:17" ht="13.5" customHeight="1">
      <c r="A84" s="87" t="s">
        <v>27</v>
      </c>
      <c r="B84" s="91">
        <v>81</v>
      </c>
      <c r="C84" s="87" t="s">
        <v>123</v>
      </c>
      <c r="D84" s="111">
        <v>1039</v>
      </c>
      <c r="E84" s="111">
        <v>530</v>
      </c>
      <c r="F84" s="90">
        <v>0.51</v>
      </c>
      <c r="G84" s="111">
        <v>225</v>
      </c>
      <c r="H84" s="90">
        <v>0.22</v>
      </c>
      <c r="I84" s="111">
        <v>94</v>
      </c>
      <c r="J84" s="90">
        <v>0.09</v>
      </c>
      <c r="K84" s="111">
        <v>5540</v>
      </c>
      <c r="L84" s="116">
        <v>727</v>
      </c>
      <c r="M84" s="111">
        <v>21363</v>
      </c>
      <c r="N84" s="111">
        <v>558</v>
      </c>
      <c r="O84" s="111">
        <v>7</v>
      </c>
      <c r="P84" s="111">
        <v>7</v>
      </c>
      <c r="Q84" s="111">
        <v>0</v>
      </c>
    </row>
    <row r="85" spans="1:17" ht="13.5" customHeight="1">
      <c r="A85" s="87" t="s">
        <v>27</v>
      </c>
      <c r="B85" s="88">
        <v>82</v>
      </c>
      <c r="C85" s="93" t="s">
        <v>124</v>
      </c>
      <c r="D85" s="112">
        <v>434</v>
      </c>
      <c r="E85" s="112">
        <v>276</v>
      </c>
      <c r="F85" s="94">
        <v>0.6359446999999999</v>
      </c>
      <c r="G85" s="112">
        <v>111</v>
      </c>
      <c r="H85" s="94">
        <v>0.25576036900000004</v>
      </c>
      <c r="I85" s="112">
        <v>45</v>
      </c>
      <c r="J85" s="94">
        <v>0.10368663600000001</v>
      </c>
      <c r="K85" s="112">
        <v>1816</v>
      </c>
      <c r="L85" s="112">
        <v>1200</v>
      </c>
      <c r="M85" s="112">
        <v>9480</v>
      </c>
      <c r="N85" s="112">
        <v>306</v>
      </c>
      <c r="O85" s="112">
        <v>2</v>
      </c>
      <c r="P85" s="112">
        <v>11</v>
      </c>
      <c r="Q85" s="112">
        <v>0</v>
      </c>
    </row>
    <row r="86" spans="1:17" ht="13.5" customHeight="1">
      <c r="A86" s="87" t="s">
        <v>18</v>
      </c>
      <c r="B86" s="91">
        <v>83</v>
      </c>
      <c r="C86" s="87" t="s">
        <v>125</v>
      </c>
      <c r="D86" s="111">
        <v>663</v>
      </c>
      <c r="E86" s="111">
        <v>168</v>
      </c>
      <c r="F86" s="90">
        <v>0.25339366515837103</v>
      </c>
      <c r="G86" s="111">
        <v>181</v>
      </c>
      <c r="H86" s="90">
        <v>0.273001508295626</v>
      </c>
      <c r="I86" s="111">
        <v>302</v>
      </c>
      <c r="J86" s="90">
        <v>0.455505279034691</v>
      </c>
      <c r="K86" s="111">
        <v>1716</v>
      </c>
      <c r="L86" s="116" t="s">
        <v>22</v>
      </c>
      <c r="M86" s="111">
        <v>9592</v>
      </c>
      <c r="N86" s="111">
        <v>1757</v>
      </c>
      <c r="O86" s="111">
        <v>9</v>
      </c>
      <c r="P86" s="111">
        <v>262</v>
      </c>
      <c r="Q86" s="111">
        <v>0</v>
      </c>
    </row>
    <row r="87" spans="1:17" ht="13.5" customHeight="1">
      <c r="A87" s="87" t="s">
        <v>18</v>
      </c>
      <c r="B87" s="91">
        <v>84</v>
      </c>
      <c r="C87" s="87" t="s">
        <v>126</v>
      </c>
      <c r="D87" s="111">
        <v>951</v>
      </c>
      <c r="E87" s="111">
        <v>376</v>
      </c>
      <c r="F87" s="90">
        <v>0.39537329127234505</v>
      </c>
      <c r="G87" s="111">
        <v>304</v>
      </c>
      <c r="H87" s="90">
        <v>0.319663512092534</v>
      </c>
      <c r="I87" s="111">
        <v>98</v>
      </c>
      <c r="J87" s="90">
        <v>0.10304942166140901</v>
      </c>
      <c r="K87" s="111">
        <v>3093</v>
      </c>
      <c r="L87" s="116" t="s">
        <v>22</v>
      </c>
      <c r="M87" s="111">
        <v>17531</v>
      </c>
      <c r="N87" s="111">
        <v>273</v>
      </c>
      <c r="O87" s="111">
        <v>2</v>
      </c>
      <c r="P87" s="111">
        <v>262</v>
      </c>
      <c r="Q87" s="111">
        <v>0</v>
      </c>
    </row>
    <row r="88" spans="1:17" ht="13.5" customHeight="1">
      <c r="A88" s="87" t="s">
        <v>78</v>
      </c>
      <c r="B88" s="88">
        <v>85</v>
      </c>
      <c r="C88" s="93" t="s">
        <v>127</v>
      </c>
      <c r="D88" s="112">
        <v>1011</v>
      </c>
      <c r="E88" s="112">
        <v>533</v>
      </c>
      <c r="F88" s="94">
        <v>0.5272007910000001</v>
      </c>
      <c r="G88" s="112">
        <v>384</v>
      </c>
      <c r="H88" s="94">
        <v>0.379821958</v>
      </c>
      <c r="I88" s="112">
        <v>78</v>
      </c>
      <c r="J88" s="94">
        <v>0.077151335</v>
      </c>
      <c r="K88" s="112">
        <v>3583</v>
      </c>
      <c r="L88" s="116" t="s">
        <v>22</v>
      </c>
      <c r="M88" s="112">
        <v>11569</v>
      </c>
      <c r="N88" s="112">
        <v>3194</v>
      </c>
      <c r="O88" s="112">
        <v>1</v>
      </c>
      <c r="P88" s="112">
        <v>34</v>
      </c>
      <c r="Q88" s="112">
        <v>0</v>
      </c>
    </row>
    <row r="89" spans="1:17" ht="13.5" customHeight="1">
      <c r="A89" s="87" t="s">
        <v>120</v>
      </c>
      <c r="B89" s="91">
        <v>86</v>
      </c>
      <c r="C89" s="87" t="s">
        <v>128</v>
      </c>
      <c r="D89" s="111">
        <v>1081</v>
      </c>
      <c r="E89" s="111">
        <v>793</v>
      </c>
      <c r="F89" s="90">
        <v>0.7335800185013881</v>
      </c>
      <c r="G89" s="111">
        <v>125</v>
      </c>
      <c r="H89" s="90">
        <v>0.115633672525439</v>
      </c>
      <c r="I89" s="111">
        <v>119</v>
      </c>
      <c r="J89" s="90">
        <v>0.11008325624421801</v>
      </c>
      <c r="K89" s="111">
        <v>3416</v>
      </c>
      <c r="L89" s="111">
        <v>1100</v>
      </c>
      <c r="M89" s="111">
        <v>13511</v>
      </c>
      <c r="N89" s="111">
        <v>627</v>
      </c>
      <c r="O89" s="111">
        <v>18</v>
      </c>
      <c r="P89" s="111">
        <v>126</v>
      </c>
      <c r="Q89" s="111">
        <v>10</v>
      </c>
    </row>
    <row r="90" spans="1:17" ht="13.5" customHeight="1">
      <c r="A90" s="87" t="s">
        <v>42</v>
      </c>
      <c r="B90" s="91">
        <v>87</v>
      </c>
      <c r="C90" s="87" t="s">
        <v>129</v>
      </c>
      <c r="D90" s="111">
        <v>1236</v>
      </c>
      <c r="E90" s="111">
        <v>865</v>
      </c>
      <c r="F90" s="90">
        <v>0.699838187702265</v>
      </c>
      <c r="G90" s="111">
        <v>249</v>
      </c>
      <c r="H90" s="90">
        <v>0.201456310679612</v>
      </c>
      <c r="I90" s="111">
        <v>102</v>
      </c>
      <c r="J90" s="90">
        <v>0.0825242718446602</v>
      </c>
      <c r="K90" s="111">
        <v>4800</v>
      </c>
      <c r="L90" s="111">
        <v>2400</v>
      </c>
      <c r="M90" s="111">
        <v>16000</v>
      </c>
      <c r="N90" s="111">
        <v>1569</v>
      </c>
      <c r="O90" s="111">
        <v>24</v>
      </c>
      <c r="P90" s="111">
        <v>341</v>
      </c>
      <c r="Q90" s="111">
        <v>12</v>
      </c>
    </row>
    <row r="91" spans="1:17" ht="13.5" customHeight="1">
      <c r="A91" s="87" t="s">
        <v>89</v>
      </c>
      <c r="B91" s="88">
        <v>88</v>
      </c>
      <c r="C91" s="87" t="s">
        <v>130</v>
      </c>
      <c r="D91" s="111">
        <v>888</v>
      </c>
      <c r="E91" s="111">
        <v>431</v>
      </c>
      <c r="F91" s="90">
        <v>0.48536036</v>
      </c>
      <c r="G91" s="111">
        <v>12</v>
      </c>
      <c r="H91" s="90">
        <v>0.013513514</v>
      </c>
      <c r="I91" s="111">
        <v>186</v>
      </c>
      <c r="J91" s="90">
        <v>0.20945945900000001</v>
      </c>
      <c r="K91" s="111">
        <v>9542</v>
      </c>
      <c r="L91" s="111">
        <v>3000</v>
      </c>
      <c r="M91" s="111">
        <v>22089</v>
      </c>
      <c r="N91" s="111">
        <v>779</v>
      </c>
      <c r="O91" s="111">
        <v>6</v>
      </c>
      <c r="P91" s="111">
        <v>51</v>
      </c>
      <c r="Q91" s="111">
        <v>0</v>
      </c>
    </row>
    <row r="92" spans="1:17" ht="13.5" customHeight="1">
      <c r="A92" s="87" t="s">
        <v>110</v>
      </c>
      <c r="B92" s="91">
        <v>89</v>
      </c>
      <c r="C92" s="87" t="s">
        <v>131</v>
      </c>
      <c r="D92" s="111">
        <v>585</v>
      </c>
      <c r="E92" s="111">
        <v>282</v>
      </c>
      <c r="F92" s="90">
        <v>0.48205128205128206</v>
      </c>
      <c r="G92" s="111">
        <v>34</v>
      </c>
      <c r="H92" s="90">
        <v>0.0581196581196581</v>
      </c>
      <c r="I92" s="111">
        <v>22</v>
      </c>
      <c r="J92" s="90">
        <v>0.0376068376068376</v>
      </c>
      <c r="K92" s="111">
        <v>1784</v>
      </c>
      <c r="L92" s="111">
        <v>46</v>
      </c>
      <c r="M92" s="111">
        <v>7365</v>
      </c>
      <c r="N92" s="111">
        <v>469</v>
      </c>
      <c r="O92" s="111">
        <v>2</v>
      </c>
      <c r="P92" s="111">
        <v>1</v>
      </c>
      <c r="Q92" s="111">
        <v>0</v>
      </c>
    </row>
    <row r="93" spans="1:17" ht="13.5" customHeight="1">
      <c r="A93" s="87" t="s">
        <v>56</v>
      </c>
      <c r="B93" s="91">
        <v>90</v>
      </c>
      <c r="C93" s="87" t="s">
        <v>132</v>
      </c>
      <c r="D93" s="111">
        <v>328</v>
      </c>
      <c r="E93" s="111">
        <v>119</v>
      </c>
      <c r="F93" s="90">
        <v>0.36280487804878</v>
      </c>
      <c r="G93" s="111">
        <v>10</v>
      </c>
      <c r="H93" s="90">
        <v>0.0304878048780488</v>
      </c>
      <c r="I93" s="111">
        <v>89</v>
      </c>
      <c r="J93" s="90">
        <v>0.271341463414634</v>
      </c>
      <c r="K93" s="111">
        <v>984</v>
      </c>
      <c r="L93" s="111">
        <v>80</v>
      </c>
      <c r="M93" s="111">
        <v>1823</v>
      </c>
      <c r="N93" s="111">
        <v>195</v>
      </c>
      <c r="O93" s="111">
        <v>0</v>
      </c>
      <c r="P93" s="111">
        <v>0</v>
      </c>
      <c r="Q93" s="111">
        <v>0</v>
      </c>
    </row>
    <row r="94" spans="1:17" ht="13.5" customHeight="1">
      <c r="A94" s="87" t="s">
        <v>115</v>
      </c>
      <c r="B94" s="91">
        <v>91</v>
      </c>
      <c r="C94" s="87" t="s">
        <v>133</v>
      </c>
      <c r="D94" s="111">
        <v>557</v>
      </c>
      <c r="E94" s="111">
        <v>64</v>
      </c>
      <c r="F94" s="90">
        <v>0.11490125673249602</v>
      </c>
      <c r="G94" s="111">
        <v>97</v>
      </c>
      <c r="H94" s="90">
        <v>0.174147217235189</v>
      </c>
      <c r="I94" s="111">
        <v>112</v>
      </c>
      <c r="J94" s="90">
        <v>0.20107719928186701</v>
      </c>
      <c r="K94" s="111">
        <v>1899</v>
      </c>
      <c r="L94" s="111">
        <v>81</v>
      </c>
      <c r="M94" s="111">
        <v>10561</v>
      </c>
      <c r="N94" s="111">
        <v>1365</v>
      </c>
      <c r="O94" s="111">
        <v>5</v>
      </c>
      <c r="P94" s="111">
        <v>8</v>
      </c>
      <c r="Q94" s="111">
        <v>0</v>
      </c>
    </row>
    <row r="95" spans="1:17" ht="13.5" customHeight="1">
      <c r="A95" s="87" t="s">
        <v>115</v>
      </c>
      <c r="B95" s="91">
        <v>92</v>
      </c>
      <c r="C95" s="87" t="s">
        <v>134</v>
      </c>
      <c r="D95" s="111">
        <v>760</v>
      </c>
      <c r="E95" s="111">
        <v>520</v>
      </c>
      <c r="F95" s="90">
        <v>0.68421052631579</v>
      </c>
      <c r="G95" s="111">
        <v>80</v>
      </c>
      <c r="H95" s="90">
        <v>0.105263157894737</v>
      </c>
      <c r="I95" s="111">
        <v>108</v>
      </c>
      <c r="J95" s="90">
        <v>0.142105263157895</v>
      </c>
      <c r="K95" s="111">
        <v>1400</v>
      </c>
      <c r="L95" s="111">
        <v>0</v>
      </c>
      <c r="M95" s="111">
        <v>13756</v>
      </c>
      <c r="N95" s="111">
        <v>1401</v>
      </c>
      <c r="O95" s="111">
        <v>11</v>
      </c>
      <c r="P95" s="111">
        <v>25</v>
      </c>
      <c r="Q95" s="111">
        <v>1</v>
      </c>
    </row>
    <row r="96" spans="1:17" ht="13.5" customHeight="1">
      <c r="A96" s="87" t="s">
        <v>115</v>
      </c>
      <c r="B96" s="91">
        <v>93</v>
      </c>
      <c r="C96" s="87" t="s">
        <v>135</v>
      </c>
      <c r="D96" s="111">
        <v>847</v>
      </c>
      <c r="E96" s="111">
        <v>359</v>
      </c>
      <c r="F96" s="90">
        <v>0.42384887839433305</v>
      </c>
      <c r="G96" s="111">
        <v>311</v>
      </c>
      <c r="H96" s="90">
        <v>0.36717827626918503</v>
      </c>
      <c r="I96" s="111">
        <v>155</v>
      </c>
      <c r="J96" s="90">
        <v>0.18299881936245602</v>
      </c>
      <c r="K96" s="111">
        <v>2440</v>
      </c>
      <c r="L96" s="111">
        <v>0</v>
      </c>
      <c r="M96" s="111">
        <v>18417</v>
      </c>
      <c r="N96" s="111">
        <v>931</v>
      </c>
      <c r="O96" s="111">
        <v>4</v>
      </c>
      <c r="P96" s="111">
        <v>707</v>
      </c>
      <c r="Q96" s="111">
        <v>12</v>
      </c>
    </row>
    <row r="97" spans="1:17" ht="13.5" customHeight="1">
      <c r="A97" s="87" t="s">
        <v>115</v>
      </c>
      <c r="B97" s="88">
        <v>94</v>
      </c>
      <c r="C97" s="93" t="s">
        <v>136</v>
      </c>
      <c r="D97" s="112">
        <v>650</v>
      </c>
      <c r="E97" s="112">
        <v>101</v>
      </c>
      <c r="F97" s="94">
        <v>0.155384615</v>
      </c>
      <c r="G97" s="112">
        <v>166</v>
      </c>
      <c r="H97" s="94">
        <v>0.25538461500000004</v>
      </c>
      <c r="I97" s="112">
        <v>80</v>
      </c>
      <c r="J97" s="94">
        <v>0.123076923</v>
      </c>
      <c r="K97" s="112">
        <v>1469</v>
      </c>
      <c r="L97" s="112">
        <v>0</v>
      </c>
      <c r="M97" s="112">
        <v>6458</v>
      </c>
      <c r="N97" s="112">
        <v>787</v>
      </c>
      <c r="O97" s="112">
        <v>7</v>
      </c>
      <c r="P97" s="112">
        <v>298</v>
      </c>
      <c r="Q97" s="112">
        <v>0</v>
      </c>
    </row>
    <row r="98" spans="1:24" s="99" customFormat="1" ht="13.5" customHeight="1">
      <c r="A98" s="87" t="s">
        <v>115</v>
      </c>
      <c r="B98" s="91">
        <v>95</v>
      </c>
      <c r="C98" s="93" t="s">
        <v>137</v>
      </c>
      <c r="D98" s="111">
        <v>758</v>
      </c>
      <c r="E98" s="111">
        <v>413</v>
      </c>
      <c r="F98" s="90">
        <v>0.5448548812664911</v>
      </c>
      <c r="G98" s="111">
        <v>111</v>
      </c>
      <c r="H98" s="90">
        <v>0.14643799472295502</v>
      </c>
      <c r="I98" s="111">
        <v>72</v>
      </c>
      <c r="J98" s="90">
        <v>0.0949868073878628</v>
      </c>
      <c r="K98" s="111">
        <v>2167</v>
      </c>
      <c r="L98" s="111">
        <v>0</v>
      </c>
      <c r="M98" s="111">
        <v>9242</v>
      </c>
      <c r="N98" s="111">
        <v>939</v>
      </c>
      <c r="O98" s="111">
        <v>6</v>
      </c>
      <c r="P98" s="111">
        <v>21</v>
      </c>
      <c r="Q98" s="111">
        <v>4</v>
      </c>
      <c r="R98" s="79"/>
      <c r="S98" s="79"/>
      <c r="T98" s="79"/>
      <c r="U98" s="79"/>
      <c r="V98" s="79"/>
      <c r="W98" s="79"/>
      <c r="X98" s="79"/>
    </row>
    <row r="99" spans="1:24" s="99" customFormat="1" ht="13.5" customHeight="1">
      <c r="A99" s="87" t="s">
        <v>138</v>
      </c>
      <c r="B99" s="91">
        <v>971</v>
      </c>
      <c r="C99" s="93" t="s">
        <v>138</v>
      </c>
      <c r="D99" s="111">
        <v>520</v>
      </c>
      <c r="E99" s="111">
        <v>342</v>
      </c>
      <c r="F99" s="90">
        <v>0.66</v>
      </c>
      <c r="G99" s="111">
        <v>136</v>
      </c>
      <c r="H99" s="90">
        <v>0.26</v>
      </c>
      <c r="I99" s="111">
        <v>11</v>
      </c>
      <c r="J99" s="90">
        <v>0.02</v>
      </c>
      <c r="K99" s="111">
        <v>1315</v>
      </c>
      <c r="L99" s="111">
        <v>0</v>
      </c>
      <c r="M99" s="111">
        <v>5457</v>
      </c>
      <c r="N99" s="111">
        <v>355</v>
      </c>
      <c r="O99" s="111">
        <v>0</v>
      </c>
      <c r="P99" s="111">
        <v>0</v>
      </c>
      <c r="Q99" s="111">
        <v>0</v>
      </c>
      <c r="R99" s="79"/>
      <c r="S99" s="79"/>
      <c r="T99" s="79"/>
      <c r="U99" s="79"/>
      <c r="V99" s="79"/>
      <c r="W99" s="79"/>
      <c r="X99" s="79"/>
    </row>
    <row r="100" spans="1:17" ht="13.5" customHeight="1">
      <c r="A100" s="87" t="s">
        <v>139</v>
      </c>
      <c r="B100" s="91">
        <v>972</v>
      </c>
      <c r="C100" s="87" t="s">
        <v>139</v>
      </c>
      <c r="D100" s="111">
        <v>442</v>
      </c>
      <c r="E100" s="111">
        <v>169</v>
      </c>
      <c r="F100" s="90">
        <v>0.382352941176471</v>
      </c>
      <c r="G100" s="111">
        <v>50</v>
      </c>
      <c r="H100" s="90">
        <v>0.11312217194570101</v>
      </c>
      <c r="I100" s="111">
        <v>45</v>
      </c>
      <c r="J100" s="90">
        <v>0.10180995475113101</v>
      </c>
      <c r="K100" s="111">
        <v>1638</v>
      </c>
      <c r="L100" s="111">
        <v>780</v>
      </c>
      <c r="M100" s="111">
        <v>2333</v>
      </c>
      <c r="N100" s="111">
        <v>1234</v>
      </c>
      <c r="O100" s="111">
        <v>0</v>
      </c>
      <c r="P100" s="111">
        <v>0</v>
      </c>
      <c r="Q100" s="111">
        <v>0</v>
      </c>
    </row>
    <row r="101" spans="1:17" ht="13.5" customHeight="1">
      <c r="A101" s="96"/>
      <c r="B101" s="88"/>
      <c r="C101" s="96" t="s">
        <v>140</v>
      </c>
      <c r="D101" s="115"/>
      <c r="E101" s="115"/>
      <c r="F101" s="98"/>
      <c r="G101" s="115"/>
      <c r="H101" s="98"/>
      <c r="I101" s="115"/>
      <c r="J101" s="98"/>
      <c r="K101" s="115"/>
      <c r="L101" s="115"/>
      <c r="M101" s="115"/>
      <c r="N101" s="115"/>
      <c r="O101" s="115"/>
      <c r="P101" s="115"/>
      <c r="Q101" s="115"/>
    </row>
    <row r="102" spans="1:17" ht="13.5" customHeight="1">
      <c r="A102" s="96"/>
      <c r="B102" s="88"/>
      <c r="C102" s="96" t="s">
        <v>141</v>
      </c>
      <c r="D102" s="115"/>
      <c r="E102" s="115"/>
      <c r="F102" s="98"/>
      <c r="G102" s="115"/>
      <c r="H102" s="98"/>
      <c r="I102" s="115"/>
      <c r="J102" s="98"/>
      <c r="K102" s="115"/>
      <c r="L102" s="115"/>
      <c r="M102" s="115"/>
      <c r="N102" s="115"/>
      <c r="O102" s="115"/>
      <c r="P102" s="115"/>
      <c r="Q102" s="115"/>
    </row>
    <row r="103" spans="1:17" ht="13.5" customHeight="1">
      <c r="A103" s="96"/>
      <c r="B103" s="88"/>
      <c r="C103" s="96" t="s">
        <v>142</v>
      </c>
      <c r="D103" s="115"/>
      <c r="E103" s="115"/>
      <c r="F103" s="98"/>
      <c r="G103" s="115"/>
      <c r="H103" s="98"/>
      <c r="I103" s="115"/>
      <c r="J103" s="98"/>
      <c r="K103" s="115"/>
      <c r="L103" s="115"/>
      <c r="M103" s="115"/>
      <c r="N103" s="115"/>
      <c r="O103" s="115"/>
      <c r="P103" s="115"/>
      <c r="Q103" s="115"/>
    </row>
    <row r="104" spans="1:17" ht="13.5" customHeight="1">
      <c r="A104" s="96"/>
      <c r="B104" s="88"/>
      <c r="C104" s="96" t="s">
        <v>143</v>
      </c>
      <c r="D104" s="115"/>
      <c r="E104" s="115"/>
      <c r="F104" s="98"/>
      <c r="G104" s="115"/>
      <c r="H104" s="98"/>
      <c r="I104" s="115"/>
      <c r="J104" s="98"/>
      <c r="K104" s="115"/>
      <c r="L104" s="115"/>
      <c r="M104" s="115"/>
      <c r="N104" s="115"/>
      <c r="O104" s="115"/>
      <c r="P104" s="115"/>
      <c r="Q104" s="115"/>
    </row>
    <row r="105" spans="1:17" ht="13.5" customHeight="1">
      <c r="A105" s="96"/>
      <c r="B105" s="88"/>
      <c r="C105" s="96" t="s">
        <v>144</v>
      </c>
      <c r="D105" s="115"/>
      <c r="E105" s="115"/>
      <c r="F105" s="98"/>
      <c r="G105" s="115"/>
      <c r="H105" s="98"/>
      <c r="I105" s="115"/>
      <c r="J105" s="98"/>
      <c r="K105" s="115"/>
      <c r="L105" s="115"/>
      <c r="M105" s="115"/>
      <c r="N105" s="115"/>
      <c r="O105" s="115"/>
      <c r="P105" s="115"/>
      <c r="Q105" s="115"/>
    </row>
    <row r="106" spans="1:17" s="105" customFormat="1" ht="11.25">
      <c r="A106" s="100"/>
      <c r="B106" s="101"/>
      <c r="C106" s="102" t="s">
        <v>145</v>
      </c>
      <c r="D106" s="117">
        <f>SUM(D3:D105)</f>
        <v>111567</v>
      </c>
      <c r="E106" s="117">
        <f>SUM(E3:E105)</f>
        <v>43824</v>
      </c>
      <c r="F106" s="104" t="s">
        <v>180</v>
      </c>
      <c r="G106" s="117">
        <f>SUM(G3:G105)</f>
        <v>23948</v>
      </c>
      <c r="H106" s="104" t="s">
        <v>180</v>
      </c>
      <c r="I106" s="117">
        <f>SUM(I3:I105)</f>
        <v>12959</v>
      </c>
      <c r="J106" s="104" t="s">
        <v>180</v>
      </c>
      <c r="K106" s="117">
        <f>SUM(K3:K105)</f>
        <v>368840</v>
      </c>
      <c r="L106" s="117">
        <f>SUM(L3:L105)</f>
        <v>79066</v>
      </c>
      <c r="M106" s="117">
        <f>SUM(M3:M105)</f>
        <v>1554565</v>
      </c>
      <c r="N106" s="117">
        <f>SUM(N3:N105)</f>
        <v>116260</v>
      </c>
      <c r="O106" s="117">
        <f>SUM(O3:O105)</f>
        <v>929</v>
      </c>
      <c r="P106" s="117">
        <f>SUM(P3:P105)</f>
        <v>13595</v>
      </c>
      <c r="Q106" s="117">
        <f>SUM(Q3:Q105)</f>
        <v>783</v>
      </c>
    </row>
    <row r="107" spans="1:17" ht="12.75">
      <c r="A107" s="87"/>
      <c r="B107" s="106"/>
      <c r="C107" s="107" t="s">
        <v>146</v>
      </c>
      <c r="D107" s="111">
        <f>AVERAGE(D3:D105)</f>
        <v>1162.15625</v>
      </c>
      <c r="E107" s="111">
        <f>AVERAGE(E3:E105)</f>
        <v>486.93333333333334</v>
      </c>
      <c r="F107" s="104" t="s">
        <v>180</v>
      </c>
      <c r="G107" s="111">
        <f>AVERAGE(G3:G105)</f>
        <v>266.0888888888889</v>
      </c>
      <c r="H107" s="104" t="s">
        <v>180</v>
      </c>
      <c r="I107" s="111">
        <f>AVERAGE(I3:I105)</f>
        <v>143.98888888888888</v>
      </c>
      <c r="J107" s="104" t="s">
        <v>180</v>
      </c>
      <c r="K107" s="111">
        <f>AVERAGE(K3:K105)</f>
        <v>3882.5263157894738</v>
      </c>
      <c r="L107" s="111">
        <f>AVERAGE(L3:L105)</f>
        <v>1162.735294117647</v>
      </c>
      <c r="M107" s="111">
        <f>AVERAGE(M3:M105)</f>
        <v>16193.385416666666</v>
      </c>
      <c r="N107" s="111">
        <f>AVERAGE(N3:N105)</f>
        <v>1211.0416666666667</v>
      </c>
      <c r="O107" s="111">
        <f>AVERAGE(O3:O105)</f>
        <v>9.677083333333334</v>
      </c>
      <c r="P107" s="111">
        <f>AVERAGE(P3:P105)</f>
        <v>141.61458333333334</v>
      </c>
      <c r="Q107" s="111">
        <f>AVERAGE(Q3:Q105)</f>
        <v>8.15625</v>
      </c>
    </row>
    <row r="108" spans="1:17" ht="12.75">
      <c r="A108" s="87"/>
      <c r="B108" s="106"/>
      <c r="C108" s="107" t="s">
        <v>147</v>
      </c>
      <c r="D108" s="111">
        <f>MIN(D3:D105)</f>
        <v>211</v>
      </c>
      <c r="E108" s="111">
        <f>MIN(E3:E105)</f>
        <v>64</v>
      </c>
      <c r="F108" s="104" t="s">
        <v>180</v>
      </c>
      <c r="G108" s="111">
        <f>MIN(G3:G105)</f>
        <v>10</v>
      </c>
      <c r="H108" s="104" t="s">
        <v>180</v>
      </c>
      <c r="I108" s="111">
        <f>MIN(I3:I105)</f>
        <v>0</v>
      </c>
      <c r="J108" s="104" t="s">
        <v>180</v>
      </c>
      <c r="K108" s="111">
        <f>MIN(K3:K105)</f>
        <v>0</v>
      </c>
      <c r="L108" s="111">
        <f>MIN(L3:L105)</f>
        <v>0</v>
      </c>
      <c r="M108" s="111">
        <f>MIN(M3:M105)</f>
        <v>0</v>
      </c>
      <c r="N108" s="111">
        <f>MIN(N3:N105)</f>
        <v>0</v>
      </c>
      <c r="O108" s="111">
        <f>MIN(O3:O105)</f>
        <v>0</v>
      </c>
      <c r="P108" s="111">
        <f>MIN(P3:P105)</f>
        <v>0</v>
      </c>
      <c r="Q108" s="111">
        <f>MIN(Q3:Q105)</f>
        <v>0</v>
      </c>
    </row>
    <row r="109" spans="1:17" ht="12.75">
      <c r="A109" s="87"/>
      <c r="B109" s="106"/>
      <c r="C109" s="107" t="s">
        <v>148</v>
      </c>
      <c r="D109" s="111">
        <f>MAX(D3:D105)</f>
        <v>13332</v>
      </c>
      <c r="E109" s="111">
        <f>MAX(E3:E105)</f>
        <v>1437</v>
      </c>
      <c r="F109" s="104" t="s">
        <v>180</v>
      </c>
      <c r="G109" s="111">
        <f>MAX(G3:G105)</f>
        <v>3080</v>
      </c>
      <c r="H109" s="104" t="s">
        <v>180</v>
      </c>
      <c r="I109" s="111">
        <f>MAX(I3:I105)</f>
        <v>663</v>
      </c>
      <c r="J109" s="104" t="s">
        <v>180</v>
      </c>
      <c r="K109" s="111">
        <f>MAX(K3:K105)</f>
        <v>24385</v>
      </c>
      <c r="L109" s="111">
        <f>MAX(L3:L105)</f>
        <v>40628</v>
      </c>
      <c r="M109" s="111">
        <f>MAX(M3:M105)</f>
        <v>55744</v>
      </c>
      <c r="N109" s="111">
        <f>MAX(N3:N105)</f>
        <v>26700</v>
      </c>
      <c r="O109" s="111">
        <f>MAX(O3:O105)</f>
        <v>102</v>
      </c>
      <c r="P109" s="111">
        <f>MAX(P3:P105)</f>
        <v>1191</v>
      </c>
      <c r="Q109" s="111">
        <f>MAX(Q3:Q105)</f>
        <v>371</v>
      </c>
    </row>
  </sheetData>
  <sheetProtection selectLockedCells="1" selectUnlockedCells="1"/>
  <mergeCells count="3">
    <mergeCell ref="A1:A2"/>
    <mergeCell ref="B1:C2"/>
    <mergeCell ref="D1:Q1"/>
  </mergeCells>
  <printOptions horizontalCentered="1"/>
  <pageMargins left="0.39375" right="0.39375" top="0.6034722222222222" bottom="0.39375" header="0.39375" footer="0.5118055555555555"/>
  <pageSetup horizontalDpi="300" verticalDpi="300" orientation="landscape" paperSize="9" scale="96"/>
  <headerFooter alignWithMargins="0">
    <oddHeader xml:space="preserve">&amp;L&amp;8Rapport annuel 2012 - Archives départementales&amp;R&amp;"Arial,Italique"&amp;8Service interministériel des Archives de France - &amp;D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109"/>
  <sheetViews>
    <sheetView workbookViewId="0" topLeftCell="A73">
      <selection activeCell="A1" sqref="A1"/>
    </sheetView>
  </sheetViews>
  <sheetFormatPr defaultColWidth="12.57421875" defaultRowHeight="12.75"/>
  <cols>
    <col min="1" max="1" width="19.28125" style="79" customWidth="1"/>
    <col min="2" max="2" width="6.57421875" style="79" customWidth="1"/>
    <col min="3" max="3" width="20.421875" style="79" customWidth="1"/>
    <col min="4" max="4" width="12.00390625" style="108" customWidth="1"/>
    <col min="5" max="6" width="11.00390625" style="108" customWidth="1"/>
    <col min="7" max="7" width="10.140625" style="79" customWidth="1"/>
    <col min="8" max="12" width="11.00390625" style="79" customWidth="1"/>
    <col min="13" max="13" width="8.57421875" style="79" customWidth="1"/>
    <col min="14" max="14" width="11.00390625" style="79" customWidth="1"/>
    <col min="15" max="16384" width="11.57421875" style="79" customWidth="1"/>
  </cols>
  <sheetData>
    <row r="1" spans="1:14" s="84" customFormat="1" ht="12.75" customHeight="1">
      <c r="A1" s="81" t="s">
        <v>0</v>
      </c>
      <c r="B1" s="82" t="s">
        <v>1</v>
      </c>
      <c r="C1" s="82"/>
      <c r="D1" s="138" t="s">
        <v>315</v>
      </c>
      <c r="E1" s="138"/>
      <c r="F1" s="138"/>
      <c r="G1" s="83" t="s">
        <v>316</v>
      </c>
      <c r="H1" s="83"/>
      <c r="I1" s="83"/>
      <c r="J1" s="83"/>
      <c r="K1" s="83"/>
      <c r="L1" s="83"/>
      <c r="M1" s="83"/>
      <c r="N1" s="83"/>
    </row>
    <row r="2" spans="1:14" ht="68.25">
      <c r="A2" s="81"/>
      <c r="B2" s="82"/>
      <c r="C2" s="82"/>
      <c r="D2" s="85" t="s">
        <v>317</v>
      </c>
      <c r="E2" s="85" t="s">
        <v>318</v>
      </c>
      <c r="F2" s="85" t="s">
        <v>319</v>
      </c>
      <c r="G2" s="85" t="s">
        <v>320</v>
      </c>
      <c r="H2" s="85" t="s">
        <v>321</v>
      </c>
      <c r="I2" s="85" t="s">
        <v>322</v>
      </c>
      <c r="J2" s="85" t="s">
        <v>323</v>
      </c>
      <c r="K2" s="85" t="s">
        <v>324</v>
      </c>
      <c r="L2" s="85" t="s">
        <v>325</v>
      </c>
      <c r="M2" s="85" t="s">
        <v>326</v>
      </c>
      <c r="N2" s="85" t="s">
        <v>327</v>
      </c>
    </row>
    <row r="3" spans="1:14" ht="13.5" customHeight="1">
      <c r="A3" s="87" t="s">
        <v>23</v>
      </c>
      <c r="B3" s="88">
        <v>1</v>
      </c>
      <c r="C3" s="87" t="s">
        <v>13</v>
      </c>
      <c r="D3" s="111">
        <v>19722733</v>
      </c>
      <c r="E3" s="111">
        <v>2160857</v>
      </c>
      <c r="F3" s="111">
        <v>263742</v>
      </c>
      <c r="G3" s="111">
        <v>1</v>
      </c>
      <c r="H3" s="111">
        <v>304</v>
      </c>
      <c r="I3" s="111">
        <v>62</v>
      </c>
      <c r="J3" s="111">
        <v>7</v>
      </c>
      <c r="K3" s="111" t="s">
        <v>160</v>
      </c>
      <c r="L3" s="111" t="s">
        <v>160</v>
      </c>
      <c r="M3" s="111">
        <v>637</v>
      </c>
      <c r="N3" s="111">
        <v>974</v>
      </c>
    </row>
    <row r="4" spans="1:14" ht="13.5" customHeight="1">
      <c r="A4" s="87" t="s">
        <v>14</v>
      </c>
      <c r="B4" s="88">
        <v>2</v>
      </c>
      <c r="C4" s="87" t="s">
        <v>15</v>
      </c>
      <c r="D4" s="111">
        <v>5617259</v>
      </c>
      <c r="E4" s="111">
        <v>815461</v>
      </c>
      <c r="F4" s="111">
        <v>168217</v>
      </c>
      <c r="G4" s="111">
        <v>0</v>
      </c>
      <c r="H4" s="104" t="s">
        <v>180</v>
      </c>
      <c r="I4" s="104" t="s">
        <v>180</v>
      </c>
      <c r="J4" s="111">
        <v>0</v>
      </c>
      <c r="K4" s="111" t="s">
        <v>162</v>
      </c>
      <c r="L4" s="111" t="s">
        <v>160</v>
      </c>
      <c r="M4" s="111">
        <v>125</v>
      </c>
      <c r="N4" s="111">
        <v>0</v>
      </c>
    </row>
    <row r="5" spans="1:14" ht="13.5" customHeight="1">
      <c r="A5" s="87" t="s">
        <v>16</v>
      </c>
      <c r="B5" s="88">
        <v>3</v>
      </c>
      <c r="C5" s="87" t="s">
        <v>17</v>
      </c>
      <c r="D5" s="111">
        <v>41409957</v>
      </c>
      <c r="E5" s="111">
        <v>472861</v>
      </c>
      <c r="F5" s="111">
        <v>96371</v>
      </c>
      <c r="G5" s="111">
        <v>4</v>
      </c>
      <c r="H5" s="111">
        <v>50</v>
      </c>
      <c r="I5" s="111">
        <v>2100</v>
      </c>
      <c r="J5" s="111">
        <v>3</v>
      </c>
      <c r="K5" s="111" t="s">
        <v>160</v>
      </c>
      <c r="L5" s="111" t="s">
        <v>160</v>
      </c>
      <c r="M5" s="111">
        <v>210</v>
      </c>
      <c r="N5" s="111">
        <v>294</v>
      </c>
    </row>
    <row r="6" spans="1:14" ht="13.5" customHeight="1">
      <c r="A6" s="87" t="s">
        <v>18</v>
      </c>
      <c r="B6" s="88">
        <v>4</v>
      </c>
      <c r="C6" s="87" t="s">
        <v>19</v>
      </c>
      <c r="D6" s="111">
        <v>19686182</v>
      </c>
      <c r="E6" s="111">
        <v>213455</v>
      </c>
      <c r="F6" s="111">
        <v>78446</v>
      </c>
      <c r="G6" s="111">
        <v>4</v>
      </c>
      <c r="H6" s="111">
        <v>3038</v>
      </c>
      <c r="I6" s="111">
        <v>882</v>
      </c>
      <c r="J6" s="111">
        <v>3</v>
      </c>
      <c r="K6" s="111" t="s">
        <v>160</v>
      </c>
      <c r="L6" s="111" t="s">
        <v>162</v>
      </c>
      <c r="M6" s="111">
        <v>1118</v>
      </c>
      <c r="N6" s="111">
        <v>1270</v>
      </c>
    </row>
    <row r="7" spans="1:14" ht="13.5" customHeight="1">
      <c r="A7" s="87" t="s">
        <v>18</v>
      </c>
      <c r="B7" s="88">
        <v>5</v>
      </c>
      <c r="C7" s="87" t="s">
        <v>20</v>
      </c>
      <c r="D7" s="111">
        <v>18606682</v>
      </c>
      <c r="E7" s="111">
        <v>171113</v>
      </c>
      <c r="F7" s="111">
        <v>68369</v>
      </c>
      <c r="G7" s="111">
        <v>2</v>
      </c>
      <c r="H7" s="111">
        <v>300</v>
      </c>
      <c r="I7" s="111">
        <v>0</v>
      </c>
      <c r="J7" s="111">
        <v>0</v>
      </c>
      <c r="K7" s="111" t="s">
        <v>160</v>
      </c>
      <c r="L7" s="111" t="s">
        <v>160</v>
      </c>
      <c r="M7" s="111">
        <v>499</v>
      </c>
      <c r="N7" s="111">
        <v>302</v>
      </c>
    </row>
    <row r="8" spans="1:14" ht="13.5" customHeight="1">
      <c r="A8" s="87" t="s">
        <v>18</v>
      </c>
      <c r="B8" s="88">
        <v>6</v>
      </c>
      <c r="C8" s="87" t="s">
        <v>21</v>
      </c>
      <c r="D8" s="111">
        <v>2069719</v>
      </c>
      <c r="E8" s="116" t="s">
        <v>22</v>
      </c>
      <c r="F8" s="116" t="s">
        <v>22</v>
      </c>
      <c r="G8" s="111">
        <v>25</v>
      </c>
      <c r="H8" s="111">
        <v>4059</v>
      </c>
      <c r="I8" s="111">
        <v>21348</v>
      </c>
      <c r="J8" s="111">
        <v>1</v>
      </c>
      <c r="K8" s="111" t="s">
        <v>160</v>
      </c>
      <c r="L8" s="111" t="s">
        <v>160</v>
      </c>
      <c r="M8" s="111">
        <v>24055</v>
      </c>
      <c r="N8" s="111">
        <v>400</v>
      </c>
    </row>
    <row r="9" spans="1:14" ht="13.5" customHeight="1">
      <c r="A9" s="87" t="s">
        <v>23</v>
      </c>
      <c r="B9" s="88">
        <v>7</v>
      </c>
      <c r="C9" s="87" t="s">
        <v>24</v>
      </c>
      <c r="D9" s="111">
        <v>29055935</v>
      </c>
      <c r="E9" s="111">
        <v>443794</v>
      </c>
      <c r="F9" s="104" t="s">
        <v>22</v>
      </c>
      <c r="G9" s="111">
        <v>2</v>
      </c>
      <c r="H9" s="116" t="s">
        <v>22</v>
      </c>
      <c r="I9" s="111">
        <v>127</v>
      </c>
      <c r="J9" s="111">
        <v>1</v>
      </c>
      <c r="K9" s="111" t="s">
        <v>160</v>
      </c>
      <c r="L9" s="111" t="s">
        <v>162</v>
      </c>
      <c r="M9" s="111">
        <v>837</v>
      </c>
      <c r="N9" s="111">
        <v>47</v>
      </c>
    </row>
    <row r="10" spans="1:14" ht="13.5" customHeight="1">
      <c r="A10" s="87" t="s">
        <v>25</v>
      </c>
      <c r="B10" s="88">
        <v>8</v>
      </c>
      <c r="C10" s="87" t="s">
        <v>26</v>
      </c>
      <c r="D10" s="111">
        <v>414389</v>
      </c>
      <c r="E10" s="111">
        <v>114640</v>
      </c>
      <c r="F10" s="104" t="s">
        <v>22</v>
      </c>
      <c r="G10" s="87">
        <v>3</v>
      </c>
      <c r="H10" s="87">
        <v>3782</v>
      </c>
      <c r="I10" s="87">
        <v>0</v>
      </c>
      <c r="J10" s="87">
        <v>0</v>
      </c>
      <c r="K10" s="87" t="s">
        <v>160</v>
      </c>
      <c r="L10" s="87" t="s">
        <v>160</v>
      </c>
      <c r="M10" s="111">
        <v>433</v>
      </c>
      <c r="N10" s="87">
        <v>941</v>
      </c>
    </row>
    <row r="11" spans="1:14" ht="13.5" customHeight="1">
      <c r="A11" s="87" t="s">
        <v>27</v>
      </c>
      <c r="B11" s="88">
        <v>9</v>
      </c>
      <c r="C11" s="87" t="s">
        <v>28</v>
      </c>
      <c r="D11" s="135" t="s">
        <v>180</v>
      </c>
      <c r="E11" s="135" t="s">
        <v>180</v>
      </c>
      <c r="F11" s="104" t="s">
        <v>180</v>
      </c>
      <c r="G11" s="111">
        <v>7</v>
      </c>
      <c r="H11" s="116" t="s">
        <v>22</v>
      </c>
      <c r="I11" s="116" t="s">
        <v>22</v>
      </c>
      <c r="J11" s="111">
        <v>0</v>
      </c>
      <c r="K11" s="111" t="s">
        <v>160</v>
      </c>
      <c r="L11" s="111" t="s">
        <v>162</v>
      </c>
      <c r="M11" s="111">
        <v>0</v>
      </c>
      <c r="N11" s="104" t="s">
        <v>22</v>
      </c>
    </row>
    <row r="12" spans="1:14" ht="13.5" customHeight="1">
      <c r="A12" s="87" t="s">
        <v>25</v>
      </c>
      <c r="B12" s="88">
        <v>10</v>
      </c>
      <c r="C12" s="87" t="s">
        <v>29</v>
      </c>
      <c r="D12" s="111">
        <v>1723481</v>
      </c>
      <c r="E12" s="111">
        <v>161180</v>
      </c>
      <c r="F12" s="111">
        <v>64226</v>
      </c>
      <c r="G12" s="111">
        <v>4</v>
      </c>
      <c r="H12" s="111">
        <v>58082</v>
      </c>
      <c r="I12" s="111">
        <v>3506</v>
      </c>
      <c r="J12" s="111">
        <v>4</v>
      </c>
      <c r="K12" s="111" t="s">
        <v>160</v>
      </c>
      <c r="L12" s="111" t="s">
        <v>160</v>
      </c>
      <c r="M12" s="111">
        <v>3838</v>
      </c>
      <c r="N12" s="111">
        <v>413</v>
      </c>
    </row>
    <row r="13" spans="1:14" ht="13.5" customHeight="1">
      <c r="A13" s="87" t="s">
        <v>30</v>
      </c>
      <c r="B13" s="88">
        <v>11</v>
      </c>
      <c r="C13" s="87" t="s">
        <v>31</v>
      </c>
      <c r="D13" s="135" t="s">
        <v>180</v>
      </c>
      <c r="E13" s="135" t="s">
        <v>180</v>
      </c>
      <c r="F13" s="104" t="s">
        <v>180</v>
      </c>
      <c r="G13" s="111">
        <v>48</v>
      </c>
      <c r="H13" s="111">
        <v>10068</v>
      </c>
      <c r="I13" s="111">
        <v>3399</v>
      </c>
      <c r="J13" s="111">
        <v>2</v>
      </c>
      <c r="K13" s="111" t="s">
        <v>160</v>
      </c>
      <c r="L13" s="111" t="s">
        <v>160</v>
      </c>
      <c r="M13" s="111">
        <v>6177</v>
      </c>
      <c r="N13" s="111">
        <v>886</v>
      </c>
    </row>
    <row r="14" spans="1:14" ht="13.5" customHeight="1">
      <c r="A14" s="87" t="s">
        <v>27</v>
      </c>
      <c r="B14" s="88">
        <v>12</v>
      </c>
      <c r="C14" s="87" t="s">
        <v>32</v>
      </c>
      <c r="D14" s="135" t="s">
        <v>180</v>
      </c>
      <c r="E14" s="135" t="s">
        <v>180</v>
      </c>
      <c r="F14" s="104" t="s">
        <v>180</v>
      </c>
      <c r="G14" s="111">
        <v>0</v>
      </c>
      <c r="H14" s="104" t="s">
        <v>180</v>
      </c>
      <c r="I14" s="104" t="s">
        <v>180</v>
      </c>
      <c r="J14" s="111">
        <v>0</v>
      </c>
      <c r="K14" s="111" t="s">
        <v>328</v>
      </c>
      <c r="L14" s="111" t="s">
        <v>328</v>
      </c>
      <c r="M14" s="111">
        <v>0</v>
      </c>
      <c r="N14" s="111">
        <v>545</v>
      </c>
    </row>
    <row r="15" spans="1:14" ht="13.5" customHeight="1">
      <c r="A15" s="87" t="s">
        <v>18</v>
      </c>
      <c r="B15" s="91">
        <v>13</v>
      </c>
      <c r="C15" s="87" t="s">
        <v>33</v>
      </c>
      <c r="D15" s="111">
        <v>2419245</v>
      </c>
      <c r="E15" s="111">
        <v>337053</v>
      </c>
      <c r="F15" s="111">
        <v>171311</v>
      </c>
      <c r="G15" s="111">
        <v>4</v>
      </c>
      <c r="H15" s="111">
        <v>5858</v>
      </c>
      <c r="I15" s="111">
        <v>2704</v>
      </c>
      <c r="J15" s="111">
        <v>2</v>
      </c>
      <c r="K15" s="111" t="s">
        <v>160</v>
      </c>
      <c r="L15" s="111" t="s">
        <v>160</v>
      </c>
      <c r="M15" s="111">
        <v>9464</v>
      </c>
      <c r="N15" s="111">
        <v>5297</v>
      </c>
    </row>
    <row r="16" spans="1:14" ht="13.5" customHeight="1">
      <c r="A16" s="87" t="s">
        <v>34</v>
      </c>
      <c r="B16" s="91">
        <v>14</v>
      </c>
      <c r="C16" s="87" t="s">
        <v>35</v>
      </c>
      <c r="D16" s="111">
        <v>20619042</v>
      </c>
      <c r="E16" s="111">
        <v>367901</v>
      </c>
      <c r="F16" s="116" t="s">
        <v>22</v>
      </c>
      <c r="G16" s="111">
        <v>1</v>
      </c>
      <c r="H16" s="111">
        <v>500</v>
      </c>
      <c r="I16" s="111">
        <v>99</v>
      </c>
      <c r="J16" s="111">
        <v>1</v>
      </c>
      <c r="K16" s="111" t="s">
        <v>162</v>
      </c>
      <c r="L16" s="111" t="s">
        <v>162</v>
      </c>
      <c r="M16" s="111">
        <v>3685</v>
      </c>
      <c r="N16" s="111">
        <v>399</v>
      </c>
    </row>
    <row r="17" spans="1:14" ht="13.5" customHeight="1">
      <c r="A17" s="87" t="s">
        <v>16</v>
      </c>
      <c r="B17" s="91">
        <v>15</v>
      </c>
      <c r="C17" s="87" t="s">
        <v>36</v>
      </c>
      <c r="D17" s="111">
        <v>15730333</v>
      </c>
      <c r="E17" s="111">
        <v>387664</v>
      </c>
      <c r="F17" s="116">
        <v>91550</v>
      </c>
      <c r="G17" s="111">
        <v>4</v>
      </c>
      <c r="H17" s="111">
        <v>400</v>
      </c>
      <c r="I17" s="111">
        <v>200</v>
      </c>
      <c r="J17" s="111">
        <v>1</v>
      </c>
      <c r="K17" s="111" t="s">
        <v>162</v>
      </c>
      <c r="L17" s="111" t="s">
        <v>160</v>
      </c>
      <c r="M17" s="111">
        <v>164</v>
      </c>
      <c r="N17" s="111">
        <v>0</v>
      </c>
    </row>
    <row r="18" spans="1:14" ht="13.5" customHeight="1">
      <c r="A18" s="87" t="s">
        <v>37</v>
      </c>
      <c r="B18" s="91">
        <v>16</v>
      </c>
      <c r="C18" s="87" t="s">
        <v>38</v>
      </c>
      <c r="D18" s="111">
        <v>5648153</v>
      </c>
      <c r="E18" s="111">
        <v>72338</v>
      </c>
      <c r="F18" s="111">
        <v>45545</v>
      </c>
      <c r="G18" s="111">
        <v>4</v>
      </c>
      <c r="H18" s="111">
        <v>3463</v>
      </c>
      <c r="I18" s="111">
        <v>0</v>
      </c>
      <c r="J18" s="111">
        <v>1</v>
      </c>
      <c r="K18" s="111" t="s">
        <v>160</v>
      </c>
      <c r="L18" s="111" t="s">
        <v>162</v>
      </c>
      <c r="M18" s="111">
        <v>136</v>
      </c>
      <c r="N18" s="111">
        <v>20</v>
      </c>
    </row>
    <row r="19" spans="1:14" ht="13.5" customHeight="1">
      <c r="A19" s="87" t="s">
        <v>37</v>
      </c>
      <c r="B19" s="91">
        <v>17</v>
      </c>
      <c r="C19" s="87" t="s">
        <v>39</v>
      </c>
      <c r="D19" s="111">
        <v>8175521</v>
      </c>
      <c r="E19" s="111">
        <v>455732</v>
      </c>
      <c r="F19" s="111">
        <v>126650</v>
      </c>
      <c r="G19" s="111">
        <v>11</v>
      </c>
      <c r="H19" s="111">
        <v>1315</v>
      </c>
      <c r="I19" s="111">
        <v>1580</v>
      </c>
      <c r="J19" s="111">
        <v>11</v>
      </c>
      <c r="K19" s="111" t="s">
        <v>160</v>
      </c>
      <c r="L19" s="111" t="s">
        <v>162</v>
      </c>
      <c r="M19" s="111">
        <v>1580</v>
      </c>
      <c r="N19" s="111">
        <v>5297</v>
      </c>
    </row>
    <row r="20" spans="1:14" ht="13.5" customHeight="1">
      <c r="A20" s="87" t="s">
        <v>40</v>
      </c>
      <c r="B20" s="91">
        <v>18</v>
      </c>
      <c r="C20" s="87" t="s">
        <v>41</v>
      </c>
      <c r="D20" s="111">
        <v>1281431</v>
      </c>
      <c r="E20" s="111">
        <v>68731</v>
      </c>
      <c r="F20" s="111">
        <v>18514</v>
      </c>
      <c r="G20" s="111">
        <v>4</v>
      </c>
      <c r="H20" s="111">
        <v>1147</v>
      </c>
      <c r="I20" s="111">
        <v>1500</v>
      </c>
      <c r="J20" s="111">
        <v>2</v>
      </c>
      <c r="K20" s="111" t="s">
        <v>160</v>
      </c>
      <c r="L20" s="111" t="s">
        <v>160</v>
      </c>
      <c r="M20" s="111">
        <v>1500</v>
      </c>
      <c r="N20" s="111">
        <v>419</v>
      </c>
    </row>
    <row r="21" spans="1:14" ht="13.5" customHeight="1">
      <c r="A21" s="87" t="s">
        <v>42</v>
      </c>
      <c r="B21" s="91">
        <v>19</v>
      </c>
      <c r="C21" s="87" t="s">
        <v>43</v>
      </c>
      <c r="D21" s="111">
        <v>296526</v>
      </c>
      <c r="E21" s="111">
        <v>193828</v>
      </c>
      <c r="F21" s="104" t="s">
        <v>22</v>
      </c>
      <c r="G21" s="111">
        <v>1</v>
      </c>
      <c r="H21" s="111">
        <v>26300</v>
      </c>
      <c r="I21" s="111">
        <v>156</v>
      </c>
      <c r="J21" s="111">
        <v>0</v>
      </c>
      <c r="K21" s="87" t="s">
        <v>160</v>
      </c>
      <c r="L21" s="87" t="s">
        <v>160</v>
      </c>
      <c r="M21" s="111">
        <v>462</v>
      </c>
      <c r="N21" s="104" t="s">
        <v>22</v>
      </c>
    </row>
    <row r="22" spans="1:14" ht="13.5" customHeight="1">
      <c r="A22" s="87" t="s">
        <v>44</v>
      </c>
      <c r="B22" s="91" t="s">
        <v>45</v>
      </c>
      <c r="C22" s="87" t="s">
        <v>46</v>
      </c>
      <c r="D22" s="104" t="s">
        <v>22</v>
      </c>
      <c r="E22" s="111">
        <v>16120</v>
      </c>
      <c r="F22" s="104" t="s">
        <v>22</v>
      </c>
      <c r="G22" s="111">
        <v>0</v>
      </c>
      <c r="H22" s="104" t="s">
        <v>180</v>
      </c>
      <c r="I22" s="104" t="s">
        <v>180</v>
      </c>
      <c r="J22" s="111">
        <v>1</v>
      </c>
      <c r="K22" s="111" t="s">
        <v>162</v>
      </c>
      <c r="L22" s="111" t="s">
        <v>162</v>
      </c>
      <c r="M22" s="111">
        <v>198</v>
      </c>
      <c r="N22" s="111">
        <v>0</v>
      </c>
    </row>
    <row r="23" spans="1:14" ht="13.5" customHeight="1">
      <c r="A23" s="87" t="s">
        <v>44</v>
      </c>
      <c r="B23" s="91" t="s">
        <v>47</v>
      </c>
      <c r="C23" s="87" t="s">
        <v>48</v>
      </c>
      <c r="D23" s="111">
        <v>68398</v>
      </c>
      <c r="E23" s="111">
        <v>19843</v>
      </c>
      <c r="F23" s="111">
        <v>45597</v>
      </c>
      <c r="G23" s="111">
        <v>1</v>
      </c>
      <c r="H23" s="111">
        <v>40</v>
      </c>
      <c r="I23" s="111">
        <v>0</v>
      </c>
      <c r="J23" s="111">
        <v>2</v>
      </c>
      <c r="K23" s="111" t="s">
        <v>162</v>
      </c>
      <c r="L23" s="111" t="s">
        <v>162</v>
      </c>
      <c r="M23" s="111">
        <v>0</v>
      </c>
      <c r="N23" s="111">
        <v>12</v>
      </c>
    </row>
    <row r="24" spans="1:14" ht="13.5" customHeight="1">
      <c r="A24" s="87" t="s">
        <v>49</v>
      </c>
      <c r="B24" s="91">
        <v>21</v>
      </c>
      <c r="C24" s="87" t="s">
        <v>50</v>
      </c>
      <c r="D24" s="111">
        <v>26219680</v>
      </c>
      <c r="E24" s="111">
        <v>822220</v>
      </c>
      <c r="F24" s="111">
        <v>106772</v>
      </c>
      <c r="G24" s="111">
        <v>4</v>
      </c>
      <c r="H24" s="111">
        <v>276</v>
      </c>
      <c r="I24" s="111">
        <v>125</v>
      </c>
      <c r="J24" s="111">
        <v>3</v>
      </c>
      <c r="K24" s="111" t="s">
        <v>162</v>
      </c>
      <c r="L24" s="111" t="s">
        <v>160</v>
      </c>
      <c r="M24" s="111">
        <v>125</v>
      </c>
      <c r="N24" s="111">
        <v>1503</v>
      </c>
    </row>
    <row r="25" spans="1:14" ht="13.5" customHeight="1">
      <c r="A25" s="87" t="s">
        <v>51</v>
      </c>
      <c r="B25" s="88">
        <v>22</v>
      </c>
      <c r="C25" s="93" t="s">
        <v>52</v>
      </c>
      <c r="D25" s="112">
        <v>123190000</v>
      </c>
      <c r="E25" s="112">
        <v>1075565</v>
      </c>
      <c r="F25" s="104" t="s">
        <v>22</v>
      </c>
      <c r="G25" s="112">
        <v>1</v>
      </c>
      <c r="H25" s="104" t="s">
        <v>22</v>
      </c>
      <c r="I25" s="104" t="s">
        <v>22</v>
      </c>
      <c r="J25" s="112">
        <v>1</v>
      </c>
      <c r="K25" s="112" t="s">
        <v>328</v>
      </c>
      <c r="L25" s="112" t="s">
        <v>328</v>
      </c>
      <c r="M25" s="112">
        <v>3407</v>
      </c>
      <c r="N25" s="112">
        <v>0</v>
      </c>
    </row>
    <row r="26" spans="1:14" ht="13.5" customHeight="1">
      <c r="A26" s="87" t="s">
        <v>42</v>
      </c>
      <c r="B26" s="91">
        <v>23</v>
      </c>
      <c r="C26" s="87" t="s">
        <v>53</v>
      </c>
      <c r="D26" s="111">
        <v>12600000</v>
      </c>
      <c r="E26" s="111">
        <v>428500</v>
      </c>
      <c r="F26" s="111">
        <v>143000</v>
      </c>
      <c r="G26" s="111">
        <v>4</v>
      </c>
      <c r="H26" s="116" t="s">
        <v>22</v>
      </c>
      <c r="I26" s="116" t="s">
        <v>22</v>
      </c>
      <c r="J26" s="111">
        <v>2</v>
      </c>
      <c r="K26" s="111" t="s">
        <v>160</v>
      </c>
      <c r="L26" s="111" t="s">
        <v>160</v>
      </c>
      <c r="M26" s="111">
        <v>160</v>
      </c>
      <c r="N26" s="111">
        <v>60</v>
      </c>
    </row>
    <row r="27" spans="1:14" ht="13.5" customHeight="1">
      <c r="A27" s="87" t="s">
        <v>54</v>
      </c>
      <c r="B27" s="91">
        <v>24</v>
      </c>
      <c r="C27" s="87" t="s">
        <v>55</v>
      </c>
      <c r="D27" s="111">
        <v>2033463</v>
      </c>
      <c r="E27" s="111">
        <v>552169</v>
      </c>
      <c r="F27" s="111">
        <v>211976</v>
      </c>
      <c r="G27" s="111">
        <v>5</v>
      </c>
      <c r="H27" s="111">
        <v>1911</v>
      </c>
      <c r="I27" s="111">
        <v>134</v>
      </c>
      <c r="J27" s="111">
        <v>0</v>
      </c>
      <c r="K27" s="111" t="s">
        <v>160</v>
      </c>
      <c r="L27" s="111" t="s">
        <v>160</v>
      </c>
      <c r="M27" s="111">
        <v>728</v>
      </c>
      <c r="N27" s="111">
        <v>296</v>
      </c>
    </row>
    <row r="28" spans="1:14" ht="13.5" customHeight="1">
      <c r="A28" s="87" t="s">
        <v>56</v>
      </c>
      <c r="B28" s="91">
        <v>25</v>
      </c>
      <c r="C28" s="87" t="s">
        <v>57</v>
      </c>
      <c r="D28" s="111">
        <v>3156599</v>
      </c>
      <c r="E28" s="111">
        <v>118065</v>
      </c>
      <c r="F28" s="111">
        <v>41091</v>
      </c>
      <c r="G28" s="111">
        <v>1</v>
      </c>
      <c r="H28" s="111">
        <v>450</v>
      </c>
      <c r="I28" s="111">
        <v>0</v>
      </c>
      <c r="J28" s="111">
        <v>1</v>
      </c>
      <c r="K28" s="111" t="s">
        <v>160</v>
      </c>
      <c r="L28" s="111" t="s">
        <v>160</v>
      </c>
      <c r="M28" s="111">
        <v>93</v>
      </c>
      <c r="N28" s="111">
        <v>180</v>
      </c>
    </row>
    <row r="29" spans="1:14" ht="13.5" customHeight="1">
      <c r="A29" s="87" t="s">
        <v>23</v>
      </c>
      <c r="B29" s="91">
        <v>26</v>
      </c>
      <c r="C29" s="87" t="s">
        <v>58</v>
      </c>
      <c r="D29" s="111">
        <v>14159718</v>
      </c>
      <c r="E29" s="111">
        <v>326555</v>
      </c>
      <c r="F29" s="111">
        <v>83312</v>
      </c>
      <c r="G29" s="111">
        <v>1</v>
      </c>
      <c r="H29" s="141" t="s">
        <v>22</v>
      </c>
      <c r="I29" s="111">
        <v>0</v>
      </c>
      <c r="J29" s="111">
        <v>0</v>
      </c>
      <c r="K29" s="111" t="s">
        <v>160</v>
      </c>
      <c r="L29" s="111" t="s">
        <v>160</v>
      </c>
      <c r="M29" s="111">
        <v>358</v>
      </c>
      <c r="N29" s="111">
        <v>960</v>
      </c>
    </row>
    <row r="30" spans="1:14" ht="13.5" customHeight="1">
      <c r="A30" s="87" t="s">
        <v>59</v>
      </c>
      <c r="B30" s="91">
        <v>27</v>
      </c>
      <c r="C30" s="87" t="s">
        <v>60</v>
      </c>
      <c r="D30" s="111">
        <v>61945696</v>
      </c>
      <c r="E30" s="104" t="s">
        <v>22</v>
      </c>
      <c r="F30" s="111">
        <v>418040</v>
      </c>
      <c r="G30" s="111">
        <v>1</v>
      </c>
      <c r="H30" s="111">
        <v>511</v>
      </c>
      <c r="I30" s="111">
        <v>634</v>
      </c>
      <c r="J30" s="111">
        <v>7</v>
      </c>
      <c r="K30" s="111" t="s">
        <v>160</v>
      </c>
      <c r="L30" s="111" t="s">
        <v>162</v>
      </c>
      <c r="M30" s="111">
        <v>1158</v>
      </c>
      <c r="N30" s="111">
        <v>199</v>
      </c>
    </row>
    <row r="31" spans="1:14" ht="13.5" customHeight="1">
      <c r="A31" s="87" t="s">
        <v>40</v>
      </c>
      <c r="B31" s="91">
        <v>28</v>
      </c>
      <c r="C31" s="87" t="s">
        <v>61</v>
      </c>
      <c r="D31" s="111">
        <v>949511</v>
      </c>
      <c r="E31" s="111">
        <v>340536</v>
      </c>
      <c r="F31" s="111">
        <v>111129</v>
      </c>
      <c r="G31" s="111">
        <v>6</v>
      </c>
      <c r="H31" s="111">
        <v>1626</v>
      </c>
      <c r="I31" s="111">
        <v>239</v>
      </c>
      <c r="J31" s="111">
        <v>1</v>
      </c>
      <c r="K31" s="111" t="s">
        <v>160</v>
      </c>
      <c r="L31" s="111" t="s">
        <v>162</v>
      </c>
      <c r="M31" s="111">
        <v>2650</v>
      </c>
      <c r="N31" s="111">
        <v>397</v>
      </c>
    </row>
    <row r="32" spans="1:14" ht="13.5" customHeight="1">
      <c r="A32" s="87" t="s">
        <v>51</v>
      </c>
      <c r="B32" s="91">
        <v>29</v>
      </c>
      <c r="C32" s="87" t="s">
        <v>62</v>
      </c>
      <c r="D32" s="111">
        <v>2330833</v>
      </c>
      <c r="E32" s="111">
        <v>299021</v>
      </c>
      <c r="F32" s="111">
        <v>94390</v>
      </c>
      <c r="G32" s="111">
        <v>0</v>
      </c>
      <c r="H32" s="104" t="s">
        <v>180</v>
      </c>
      <c r="I32" s="104" t="s">
        <v>180</v>
      </c>
      <c r="J32" s="111">
        <v>0</v>
      </c>
      <c r="K32" s="111" t="s">
        <v>162</v>
      </c>
      <c r="L32" s="111" t="s">
        <v>160</v>
      </c>
      <c r="M32" s="111">
        <v>301</v>
      </c>
      <c r="N32" s="111">
        <v>212</v>
      </c>
    </row>
    <row r="33" spans="1:14" ht="13.5" customHeight="1">
      <c r="A33" s="87" t="s">
        <v>63</v>
      </c>
      <c r="B33" s="91">
        <v>30</v>
      </c>
      <c r="C33" s="87" t="s">
        <v>64</v>
      </c>
      <c r="D33" s="135" t="s">
        <v>180</v>
      </c>
      <c r="E33" s="135" t="s">
        <v>180</v>
      </c>
      <c r="F33" s="104" t="s">
        <v>180</v>
      </c>
      <c r="G33" s="111">
        <v>0</v>
      </c>
      <c r="H33" s="104" t="s">
        <v>180</v>
      </c>
      <c r="I33" s="104" t="s">
        <v>180</v>
      </c>
      <c r="J33" s="111">
        <v>2</v>
      </c>
      <c r="K33" s="111" t="s">
        <v>162</v>
      </c>
      <c r="L33" s="111" t="s">
        <v>162</v>
      </c>
      <c r="M33" s="111">
        <v>0</v>
      </c>
      <c r="N33" s="111">
        <v>90</v>
      </c>
    </row>
    <row r="34" spans="1:14" ht="13.5" customHeight="1">
      <c r="A34" s="87" t="s">
        <v>27</v>
      </c>
      <c r="B34" s="88">
        <v>31</v>
      </c>
      <c r="C34" s="93" t="s">
        <v>65</v>
      </c>
      <c r="D34" s="112">
        <v>1348197</v>
      </c>
      <c r="E34" s="112">
        <v>281894</v>
      </c>
      <c r="F34" s="104" t="s">
        <v>22</v>
      </c>
      <c r="G34" s="112">
        <v>0</v>
      </c>
      <c r="H34" s="104" t="s">
        <v>180</v>
      </c>
      <c r="I34" s="104" t="s">
        <v>180</v>
      </c>
      <c r="J34" s="112">
        <v>0</v>
      </c>
      <c r="K34" s="112" t="s">
        <v>160</v>
      </c>
      <c r="L34" s="112" t="s">
        <v>160</v>
      </c>
      <c r="M34" s="112">
        <v>1215</v>
      </c>
      <c r="N34" s="112">
        <v>2349</v>
      </c>
    </row>
    <row r="35" spans="1:14" ht="13.5" customHeight="1">
      <c r="A35" s="87" t="s">
        <v>27</v>
      </c>
      <c r="B35" s="91">
        <v>32</v>
      </c>
      <c r="C35" s="87" t="s">
        <v>66</v>
      </c>
      <c r="D35" s="111">
        <v>201223</v>
      </c>
      <c r="E35" s="111">
        <v>32553</v>
      </c>
      <c r="F35" s="111">
        <v>20553</v>
      </c>
      <c r="G35" s="111">
        <v>1</v>
      </c>
      <c r="H35" s="111">
        <v>612</v>
      </c>
      <c r="I35" s="111">
        <v>86</v>
      </c>
      <c r="J35" s="111">
        <v>1</v>
      </c>
      <c r="K35" s="111" t="s">
        <v>162</v>
      </c>
      <c r="L35" s="111" t="s">
        <v>162</v>
      </c>
      <c r="M35" s="111">
        <v>213</v>
      </c>
      <c r="N35" s="111">
        <v>234</v>
      </c>
    </row>
    <row r="36" spans="1:22" ht="13.5" customHeight="1">
      <c r="A36" s="87" t="s">
        <v>54</v>
      </c>
      <c r="B36" s="91">
        <v>33</v>
      </c>
      <c r="C36" s="87" t="s">
        <v>67</v>
      </c>
      <c r="D36" s="112">
        <v>31771812</v>
      </c>
      <c r="E36" s="112">
        <v>414935</v>
      </c>
      <c r="F36" s="112">
        <v>229999</v>
      </c>
      <c r="G36" s="112">
        <v>4</v>
      </c>
      <c r="H36" s="112">
        <v>693</v>
      </c>
      <c r="I36" s="112">
        <v>1301</v>
      </c>
      <c r="J36" s="112">
        <v>2</v>
      </c>
      <c r="K36" s="112" t="s">
        <v>328</v>
      </c>
      <c r="L36" s="112" t="s">
        <v>163</v>
      </c>
      <c r="M36" s="112">
        <v>1301</v>
      </c>
      <c r="N36" s="112">
        <v>3165</v>
      </c>
      <c r="O36" s="95"/>
      <c r="P36" s="95"/>
      <c r="Q36" s="95"/>
      <c r="R36" s="95"/>
      <c r="S36" s="95"/>
      <c r="T36" s="95"/>
      <c r="U36" s="95"/>
      <c r="V36" s="95"/>
    </row>
    <row r="37" spans="1:14" ht="13.5" customHeight="1">
      <c r="A37" s="87" t="s">
        <v>30</v>
      </c>
      <c r="B37" s="91">
        <v>34</v>
      </c>
      <c r="C37" s="87" t="s">
        <v>68</v>
      </c>
      <c r="D37" s="111">
        <v>11326061</v>
      </c>
      <c r="E37" s="111">
        <v>899311</v>
      </c>
      <c r="F37" s="111">
        <v>201705</v>
      </c>
      <c r="G37" s="111">
        <v>22</v>
      </c>
      <c r="H37" s="111">
        <v>12864</v>
      </c>
      <c r="I37" s="111">
        <v>1313</v>
      </c>
      <c r="J37" s="111">
        <v>1</v>
      </c>
      <c r="K37" s="111" t="s">
        <v>160</v>
      </c>
      <c r="L37" s="111" t="s">
        <v>160</v>
      </c>
      <c r="M37" s="111">
        <v>1313</v>
      </c>
      <c r="N37" s="111">
        <v>35027</v>
      </c>
    </row>
    <row r="38" spans="1:14" ht="13.5" customHeight="1">
      <c r="A38" s="87" t="s">
        <v>51</v>
      </c>
      <c r="B38" s="91">
        <v>35</v>
      </c>
      <c r="C38" s="87" t="s">
        <v>69</v>
      </c>
      <c r="D38" s="111">
        <v>1357474</v>
      </c>
      <c r="E38" s="111">
        <v>564075</v>
      </c>
      <c r="F38" s="111">
        <v>146820</v>
      </c>
      <c r="G38" s="111">
        <v>25</v>
      </c>
      <c r="H38" s="111">
        <v>19127</v>
      </c>
      <c r="I38" s="111">
        <v>6054</v>
      </c>
      <c r="J38" s="111">
        <v>9</v>
      </c>
      <c r="K38" s="111" t="s">
        <v>160</v>
      </c>
      <c r="L38" s="111" t="s">
        <v>160</v>
      </c>
      <c r="M38" s="111">
        <v>6990</v>
      </c>
      <c r="N38" s="111">
        <v>389</v>
      </c>
    </row>
    <row r="39" spans="1:14" ht="13.5" customHeight="1">
      <c r="A39" s="87" t="s">
        <v>40</v>
      </c>
      <c r="B39" s="91">
        <v>36</v>
      </c>
      <c r="C39" s="87" t="s">
        <v>70</v>
      </c>
      <c r="D39" s="111">
        <v>324972</v>
      </c>
      <c r="E39" s="104" t="s">
        <v>22</v>
      </c>
      <c r="F39" s="111">
        <v>240323</v>
      </c>
      <c r="G39" s="93">
        <v>3</v>
      </c>
      <c r="H39" s="104" t="s">
        <v>22</v>
      </c>
      <c r="I39" s="104" t="s">
        <v>22</v>
      </c>
      <c r="J39" s="93">
        <v>2</v>
      </c>
      <c r="K39" s="93" t="s">
        <v>160</v>
      </c>
      <c r="L39" s="93" t="s">
        <v>160</v>
      </c>
      <c r="M39" s="93">
        <v>630</v>
      </c>
      <c r="N39" s="93">
        <v>0</v>
      </c>
    </row>
    <row r="40" spans="1:14" ht="13.5" customHeight="1">
      <c r="A40" s="87" t="s">
        <v>40</v>
      </c>
      <c r="B40" s="91">
        <v>37</v>
      </c>
      <c r="C40" s="87" t="s">
        <v>71</v>
      </c>
      <c r="D40" s="111">
        <v>16410000</v>
      </c>
      <c r="E40" s="111">
        <v>273000</v>
      </c>
      <c r="F40" s="111">
        <v>110000</v>
      </c>
      <c r="G40" s="111">
        <v>2</v>
      </c>
      <c r="H40" s="111">
        <v>3250</v>
      </c>
      <c r="I40" s="111">
        <v>0</v>
      </c>
      <c r="J40" s="111">
        <v>0</v>
      </c>
      <c r="K40" s="111" t="s">
        <v>160</v>
      </c>
      <c r="L40" s="111" t="s">
        <v>160</v>
      </c>
      <c r="M40" s="111">
        <v>254</v>
      </c>
      <c r="N40" s="111">
        <v>145</v>
      </c>
    </row>
    <row r="41" spans="1:14" ht="13.5" customHeight="1">
      <c r="A41" s="87" t="s">
        <v>23</v>
      </c>
      <c r="B41" s="91">
        <v>38</v>
      </c>
      <c r="C41" s="87" t="s">
        <v>72</v>
      </c>
      <c r="D41" s="111">
        <v>1335131</v>
      </c>
      <c r="E41" s="111">
        <v>389546</v>
      </c>
      <c r="F41" s="111">
        <v>259586</v>
      </c>
      <c r="G41" s="111">
        <v>0</v>
      </c>
      <c r="H41" s="104" t="s">
        <v>180</v>
      </c>
      <c r="I41" s="104" t="s">
        <v>180</v>
      </c>
      <c r="J41" s="111">
        <v>3</v>
      </c>
      <c r="K41" s="111" t="s">
        <v>162</v>
      </c>
      <c r="L41" s="111" t="s">
        <v>162</v>
      </c>
      <c r="M41" s="111">
        <v>1288</v>
      </c>
      <c r="N41" s="111">
        <v>333</v>
      </c>
    </row>
    <row r="42" spans="1:14" s="95" customFormat="1" ht="13.5" customHeight="1">
      <c r="A42" s="93" t="s">
        <v>56</v>
      </c>
      <c r="B42" s="91">
        <v>39</v>
      </c>
      <c r="C42" s="93" t="s">
        <v>73</v>
      </c>
      <c r="D42" s="112">
        <v>215242</v>
      </c>
      <c r="E42" s="104" t="s">
        <v>22</v>
      </c>
      <c r="F42" s="112">
        <v>8158</v>
      </c>
      <c r="G42" s="112">
        <v>1</v>
      </c>
      <c r="H42" s="112">
        <v>160</v>
      </c>
      <c r="I42" s="112">
        <v>16</v>
      </c>
      <c r="J42" s="112">
        <v>1</v>
      </c>
      <c r="K42" s="112" t="s">
        <v>162</v>
      </c>
      <c r="L42" s="112" t="s">
        <v>160</v>
      </c>
      <c r="M42" s="112">
        <v>25</v>
      </c>
      <c r="N42" s="112">
        <v>200</v>
      </c>
    </row>
    <row r="43" spans="1:14" s="95" customFormat="1" ht="13.5" customHeight="1">
      <c r="A43" s="93" t="s">
        <v>54</v>
      </c>
      <c r="B43" s="91">
        <v>40</v>
      </c>
      <c r="C43" s="93" t="s">
        <v>74</v>
      </c>
      <c r="D43" s="112">
        <v>488710</v>
      </c>
      <c r="E43" s="112">
        <v>135813</v>
      </c>
      <c r="F43" s="112">
        <v>68110</v>
      </c>
      <c r="G43" s="112">
        <v>5</v>
      </c>
      <c r="H43" s="112">
        <v>591</v>
      </c>
      <c r="I43" s="112">
        <v>2115</v>
      </c>
      <c r="J43" s="112">
        <v>2</v>
      </c>
      <c r="K43" s="112" t="s">
        <v>160</v>
      </c>
      <c r="L43" s="112" t="s">
        <v>160</v>
      </c>
      <c r="M43" s="112">
        <v>2115</v>
      </c>
      <c r="N43" s="112">
        <v>691</v>
      </c>
    </row>
    <row r="44" spans="1:14" ht="13.5" customHeight="1">
      <c r="A44" s="87" t="s">
        <v>40</v>
      </c>
      <c r="B44" s="91">
        <v>41</v>
      </c>
      <c r="C44" s="87" t="s">
        <v>75</v>
      </c>
      <c r="D44" s="111">
        <v>27788472</v>
      </c>
      <c r="E44" s="111">
        <v>960291</v>
      </c>
      <c r="F44" s="111">
        <v>184998</v>
      </c>
      <c r="G44" s="111">
        <v>2</v>
      </c>
      <c r="H44" s="111">
        <v>5885</v>
      </c>
      <c r="I44" s="111">
        <v>104</v>
      </c>
      <c r="J44" s="111">
        <v>2</v>
      </c>
      <c r="K44" s="111" t="s">
        <v>162</v>
      </c>
      <c r="L44" s="111" t="s">
        <v>160</v>
      </c>
      <c r="M44" s="111">
        <v>619</v>
      </c>
      <c r="N44" s="111">
        <v>724</v>
      </c>
    </row>
    <row r="45" spans="1:14" ht="13.5" customHeight="1">
      <c r="A45" s="87" t="s">
        <v>23</v>
      </c>
      <c r="B45" s="91">
        <v>42</v>
      </c>
      <c r="C45" s="87" t="s">
        <v>76</v>
      </c>
      <c r="D45" s="111">
        <v>61049378</v>
      </c>
      <c r="E45" s="111">
        <v>432380</v>
      </c>
      <c r="F45" s="111">
        <v>195855</v>
      </c>
      <c r="G45" s="111">
        <v>3</v>
      </c>
      <c r="H45" s="111">
        <v>963</v>
      </c>
      <c r="I45" s="111">
        <v>269</v>
      </c>
      <c r="J45" s="111">
        <v>3</v>
      </c>
      <c r="K45" s="111" t="s">
        <v>160</v>
      </c>
      <c r="L45" s="111" t="s">
        <v>162</v>
      </c>
      <c r="M45" s="111">
        <v>925</v>
      </c>
      <c r="N45" s="111">
        <v>1124</v>
      </c>
    </row>
    <row r="46" spans="1:14" ht="13.5" customHeight="1">
      <c r="A46" s="87" t="s">
        <v>16</v>
      </c>
      <c r="B46" s="88">
        <v>43</v>
      </c>
      <c r="C46" s="93" t="s">
        <v>77</v>
      </c>
      <c r="D46" s="112">
        <v>7507184</v>
      </c>
      <c r="E46" s="112">
        <v>604439</v>
      </c>
      <c r="F46" s="129">
        <v>129024</v>
      </c>
      <c r="G46" s="112">
        <v>2</v>
      </c>
      <c r="H46" s="112">
        <v>250</v>
      </c>
      <c r="I46" s="112">
        <v>0</v>
      </c>
      <c r="J46" s="112">
        <v>1</v>
      </c>
      <c r="K46" s="112" t="s">
        <v>162</v>
      </c>
      <c r="L46" s="112" t="s">
        <v>160</v>
      </c>
      <c r="M46" s="112">
        <v>32</v>
      </c>
      <c r="N46" s="112">
        <v>32</v>
      </c>
    </row>
    <row r="47" spans="1:14" ht="13.5" customHeight="1">
      <c r="A47" s="87" t="s">
        <v>78</v>
      </c>
      <c r="B47" s="91">
        <v>44</v>
      </c>
      <c r="C47" s="87" t="s">
        <v>79</v>
      </c>
      <c r="D47" s="111">
        <v>39928248</v>
      </c>
      <c r="E47" s="111">
        <v>764882</v>
      </c>
      <c r="F47" s="104" t="s">
        <v>22</v>
      </c>
      <c r="G47" s="111">
        <v>3</v>
      </c>
      <c r="H47" s="111">
        <v>1789</v>
      </c>
      <c r="I47" s="111">
        <v>636</v>
      </c>
      <c r="J47" s="111">
        <v>3</v>
      </c>
      <c r="K47" s="111" t="s">
        <v>163</v>
      </c>
      <c r="L47" s="111" t="s">
        <v>162</v>
      </c>
      <c r="M47" s="111">
        <v>5045</v>
      </c>
      <c r="N47" s="111">
        <v>4422</v>
      </c>
    </row>
    <row r="48" spans="1:14" ht="13.5" customHeight="1">
      <c r="A48" s="87" t="s">
        <v>40</v>
      </c>
      <c r="B48" s="91">
        <v>45</v>
      </c>
      <c r="C48" s="87" t="s">
        <v>80</v>
      </c>
      <c r="D48" s="111">
        <v>53607</v>
      </c>
      <c r="E48" s="111">
        <v>31023</v>
      </c>
      <c r="F48" s="111">
        <v>30028</v>
      </c>
      <c r="G48" s="111">
        <v>3</v>
      </c>
      <c r="H48" s="111">
        <v>2513</v>
      </c>
      <c r="I48" s="111">
        <v>49</v>
      </c>
      <c r="J48" s="111">
        <v>9</v>
      </c>
      <c r="K48" s="111" t="s">
        <v>160</v>
      </c>
      <c r="L48" s="111" t="s">
        <v>162</v>
      </c>
      <c r="M48" s="111">
        <v>3401</v>
      </c>
      <c r="N48" s="111">
        <v>1982</v>
      </c>
    </row>
    <row r="49" spans="1:14" ht="13.5" customHeight="1">
      <c r="A49" s="87" t="s">
        <v>27</v>
      </c>
      <c r="B49" s="91">
        <v>46</v>
      </c>
      <c r="C49" s="87" t="s">
        <v>81</v>
      </c>
      <c r="D49" s="111">
        <v>2538666</v>
      </c>
      <c r="E49" s="111">
        <v>252024</v>
      </c>
      <c r="F49" s="111">
        <v>52580</v>
      </c>
      <c r="G49" s="111">
        <v>0</v>
      </c>
      <c r="H49" s="104" t="s">
        <v>180</v>
      </c>
      <c r="I49" s="104" t="s">
        <v>180</v>
      </c>
      <c r="J49" s="111">
        <v>1</v>
      </c>
      <c r="K49" s="111" t="s">
        <v>160</v>
      </c>
      <c r="L49" s="111" t="s">
        <v>162</v>
      </c>
      <c r="M49" s="111">
        <v>910</v>
      </c>
      <c r="N49" s="111">
        <v>34</v>
      </c>
    </row>
    <row r="50" spans="1:14" ht="13.5" customHeight="1">
      <c r="A50" s="87" t="s">
        <v>54</v>
      </c>
      <c r="B50" s="88">
        <v>47</v>
      </c>
      <c r="C50" s="87" t="s">
        <v>82</v>
      </c>
      <c r="D50" s="112">
        <v>1472476</v>
      </c>
      <c r="E50" s="112">
        <v>224612</v>
      </c>
      <c r="F50" s="112">
        <v>577282</v>
      </c>
      <c r="G50" s="112">
        <v>4</v>
      </c>
      <c r="H50" s="112">
        <v>643</v>
      </c>
      <c r="I50" s="112">
        <v>210</v>
      </c>
      <c r="J50" s="112">
        <v>2</v>
      </c>
      <c r="K50" s="112" t="s">
        <v>162</v>
      </c>
      <c r="L50" s="112" t="s">
        <v>160</v>
      </c>
      <c r="M50" s="112">
        <v>858</v>
      </c>
      <c r="N50" s="112">
        <v>330</v>
      </c>
    </row>
    <row r="51" spans="1:14" s="95" customFormat="1" ht="13.5" customHeight="1">
      <c r="A51" s="93" t="s">
        <v>30</v>
      </c>
      <c r="B51" s="88">
        <v>48</v>
      </c>
      <c r="C51" s="93" t="s">
        <v>83</v>
      </c>
      <c r="D51" s="112">
        <v>2846018</v>
      </c>
      <c r="E51" s="112">
        <v>272605</v>
      </c>
      <c r="F51" s="112">
        <v>31797</v>
      </c>
      <c r="G51" s="112">
        <v>2</v>
      </c>
      <c r="H51" s="112">
        <v>150</v>
      </c>
      <c r="I51" s="112">
        <v>0</v>
      </c>
      <c r="J51" s="112">
        <v>4</v>
      </c>
      <c r="K51" s="112" t="s">
        <v>160</v>
      </c>
      <c r="L51" s="112" t="s">
        <v>160</v>
      </c>
      <c r="M51" s="112">
        <v>274</v>
      </c>
      <c r="N51" s="112">
        <v>1185</v>
      </c>
    </row>
    <row r="52" spans="1:14" ht="13.5" customHeight="1">
      <c r="A52" s="87" t="s">
        <v>78</v>
      </c>
      <c r="B52" s="91">
        <v>49</v>
      </c>
      <c r="C52" s="87" t="s">
        <v>84</v>
      </c>
      <c r="D52" s="111">
        <v>43798741</v>
      </c>
      <c r="E52" s="111">
        <v>767326</v>
      </c>
      <c r="F52" s="104" t="s">
        <v>22</v>
      </c>
      <c r="G52" s="111">
        <v>3</v>
      </c>
      <c r="H52" s="111">
        <v>2424</v>
      </c>
      <c r="I52" s="111">
        <v>795</v>
      </c>
      <c r="J52" s="111">
        <v>4</v>
      </c>
      <c r="K52" s="111" t="s">
        <v>162</v>
      </c>
      <c r="L52" s="111" t="s">
        <v>162</v>
      </c>
      <c r="M52" s="111">
        <v>4524</v>
      </c>
      <c r="N52" s="111">
        <v>2044</v>
      </c>
    </row>
    <row r="53" spans="1:14" ht="13.5" customHeight="1">
      <c r="A53" s="87" t="s">
        <v>34</v>
      </c>
      <c r="B53" s="91">
        <v>50</v>
      </c>
      <c r="C53" s="87" t="s">
        <v>85</v>
      </c>
      <c r="D53" s="111">
        <v>30557841</v>
      </c>
      <c r="E53" s="111">
        <v>679205</v>
      </c>
      <c r="F53" s="111">
        <v>167033</v>
      </c>
      <c r="G53" s="111">
        <v>1</v>
      </c>
      <c r="H53" s="141" t="s">
        <v>22</v>
      </c>
      <c r="I53" s="141" t="s">
        <v>22</v>
      </c>
      <c r="J53" s="141" t="s">
        <v>22</v>
      </c>
      <c r="K53" s="111" t="s">
        <v>160</v>
      </c>
      <c r="L53" s="111" t="s">
        <v>160</v>
      </c>
      <c r="M53" s="111">
        <v>320</v>
      </c>
      <c r="N53" s="141" t="s">
        <v>22</v>
      </c>
    </row>
    <row r="54" spans="1:14" ht="13.5" customHeight="1">
      <c r="A54" s="87" t="s">
        <v>25</v>
      </c>
      <c r="B54" s="91">
        <v>51</v>
      </c>
      <c r="C54" s="87" t="s">
        <v>86</v>
      </c>
      <c r="D54" s="111">
        <v>16150200</v>
      </c>
      <c r="E54" s="111">
        <v>483467</v>
      </c>
      <c r="F54" s="111">
        <v>111607</v>
      </c>
      <c r="G54" s="111">
        <v>1</v>
      </c>
      <c r="H54" s="111">
        <v>1021</v>
      </c>
      <c r="I54" s="111">
        <v>163</v>
      </c>
      <c r="J54" s="111">
        <v>4</v>
      </c>
      <c r="K54" s="111" t="s">
        <v>160</v>
      </c>
      <c r="L54" s="111" t="s">
        <v>160</v>
      </c>
      <c r="M54" s="111">
        <v>658</v>
      </c>
      <c r="N54" s="111">
        <v>436</v>
      </c>
    </row>
    <row r="55" spans="1:14" ht="13.5" customHeight="1">
      <c r="A55" s="87" t="s">
        <v>25</v>
      </c>
      <c r="B55" s="91">
        <v>52</v>
      </c>
      <c r="C55" s="87" t="s">
        <v>87</v>
      </c>
      <c r="D55" s="111">
        <v>4025632</v>
      </c>
      <c r="E55" s="111">
        <v>394314</v>
      </c>
      <c r="F55" s="111">
        <v>68763</v>
      </c>
      <c r="G55" s="111">
        <v>2</v>
      </c>
      <c r="H55" s="111">
        <v>1750</v>
      </c>
      <c r="I55" s="111">
        <v>200</v>
      </c>
      <c r="J55" s="111">
        <v>3</v>
      </c>
      <c r="K55" s="111" t="s">
        <v>160</v>
      </c>
      <c r="L55" s="111" t="s">
        <v>162</v>
      </c>
      <c r="M55" s="111">
        <v>200</v>
      </c>
      <c r="N55" s="111">
        <v>500</v>
      </c>
    </row>
    <row r="56" spans="1:14" ht="13.5" customHeight="1">
      <c r="A56" s="87" t="s">
        <v>78</v>
      </c>
      <c r="B56" s="91">
        <v>53</v>
      </c>
      <c r="C56" s="87" t="s">
        <v>88</v>
      </c>
      <c r="D56" s="111">
        <v>26267242</v>
      </c>
      <c r="E56" s="111">
        <v>459703</v>
      </c>
      <c r="F56" s="104" t="s">
        <v>22</v>
      </c>
      <c r="G56" s="111">
        <v>0</v>
      </c>
      <c r="H56" s="111">
        <v>0</v>
      </c>
      <c r="I56" s="111">
        <v>0</v>
      </c>
      <c r="J56" s="111">
        <v>1</v>
      </c>
      <c r="K56" s="111" t="s">
        <v>160</v>
      </c>
      <c r="L56" s="111" t="s">
        <v>162</v>
      </c>
      <c r="M56" s="111">
        <v>124</v>
      </c>
      <c r="N56" s="111">
        <v>70</v>
      </c>
    </row>
    <row r="57" spans="1:14" ht="13.5" customHeight="1">
      <c r="A57" s="87" t="s">
        <v>89</v>
      </c>
      <c r="B57" s="91">
        <v>54</v>
      </c>
      <c r="C57" s="87" t="s">
        <v>90</v>
      </c>
      <c r="D57" s="111">
        <v>1689885</v>
      </c>
      <c r="E57" s="111">
        <v>456214</v>
      </c>
      <c r="F57" s="111">
        <v>203248</v>
      </c>
      <c r="G57" s="111">
        <v>1</v>
      </c>
      <c r="H57" s="111">
        <v>630</v>
      </c>
      <c r="I57" s="111">
        <v>0</v>
      </c>
      <c r="J57" s="111">
        <v>3</v>
      </c>
      <c r="K57" s="111" t="s">
        <v>160</v>
      </c>
      <c r="L57" s="111" t="s">
        <v>160</v>
      </c>
      <c r="M57" s="111">
        <v>151</v>
      </c>
      <c r="N57" s="111">
        <v>405</v>
      </c>
    </row>
    <row r="58" spans="1:14" ht="13.5" customHeight="1">
      <c r="A58" s="87" t="s">
        <v>89</v>
      </c>
      <c r="B58" s="91">
        <v>55</v>
      </c>
      <c r="C58" s="87" t="s">
        <v>91</v>
      </c>
      <c r="D58" s="111">
        <v>36548000</v>
      </c>
      <c r="E58" s="111">
        <v>359000</v>
      </c>
      <c r="F58" s="111">
        <v>93000</v>
      </c>
      <c r="G58" s="111">
        <v>1</v>
      </c>
      <c r="H58" s="111">
        <v>991</v>
      </c>
      <c r="I58" s="111">
        <v>0</v>
      </c>
      <c r="J58" s="111">
        <v>5</v>
      </c>
      <c r="K58" s="111" t="s">
        <v>160</v>
      </c>
      <c r="L58" s="111" t="s">
        <v>162</v>
      </c>
      <c r="M58" s="111">
        <v>333</v>
      </c>
      <c r="N58" s="111">
        <v>1518</v>
      </c>
    </row>
    <row r="59" spans="1:14" ht="13.5" customHeight="1">
      <c r="A59" s="87" t="s">
        <v>51</v>
      </c>
      <c r="B59" s="91">
        <v>56</v>
      </c>
      <c r="C59" s="87" t="s">
        <v>92</v>
      </c>
      <c r="D59" s="111">
        <v>4418816</v>
      </c>
      <c r="E59" s="111">
        <v>742062</v>
      </c>
      <c r="F59" s="111">
        <v>225927</v>
      </c>
      <c r="G59" s="111">
        <v>36</v>
      </c>
      <c r="H59" s="111">
        <v>18545</v>
      </c>
      <c r="I59" s="111">
        <v>2996</v>
      </c>
      <c r="J59" s="111">
        <v>2</v>
      </c>
      <c r="K59" s="111" t="s">
        <v>160</v>
      </c>
      <c r="L59" s="111" t="s">
        <v>160</v>
      </c>
      <c r="M59" s="111">
        <v>3145</v>
      </c>
      <c r="N59" s="111">
        <v>501</v>
      </c>
    </row>
    <row r="60" spans="1:14" ht="13.5" customHeight="1">
      <c r="A60" s="87" t="s">
        <v>93</v>
      </c>
      <c r="B60" s="91">
        <v>57</v>
      </c>
      <c r="C60" s="87" t="s">
        <v>94</v>
      </c>
      <c r="D60" s="111">
        <v>10285000</v>
      </c>
      <c r="E60" s="111">
        <v>199000</v>
      </c>
      <c r="F60" s="111">
        <v>158000</v>
      </c>
      <c r="G60" s="111">
        <v>3</v>
      </c>
      <c r="H60" s="111">
        <v>1800</v>
      </c>
      <c r="I60" s="111">
        <v>0</v>
      </c>
      <c r="J60" s="111">
        <v>3</v>
      </c>
      <c r="K60" s="111" t="s">
        <v>160</v>
      </c>
      <c r="L60" s="111" t="s">
        <v>162</v>
      </c>
      <c r="M60" s="111">
        <v>1508</v>
      </c>
      <c r="N60" s="111">
        <v>45</v>
      </c>
    </row>
    <row r="61" spans="1:14" ht="13.5" customHeight="1">
      <c r="A61" s="87" t="s">
        <v>49</v>
      </c>
      <c r="B61" s="88">
        <v>58</v>
      </c>
      <c r="C61" s="93" t="s">
        <v>95</v>
      </c>
      <c r="D61" s="112">
        <v>40000000</v>
      </c>
      <c r="E61" s="112">
        <v>402522</v>
      </c>
      <c r="F61" s="104">
        <v>92837</v>
      </c>
      <c r="G61" s="112">
        <v>0</v>
      </c>
      <c r="H61" s="104" t="s">
        <v>180</v>
      </c>
      <c r="I61" s="104" t="s">
        <v>180</v>
      </c>
      <c r="J61" s="112">
        <v>0</v>
      </c>
      <c r="K61" s="112" t="s">
        <v>162</v>
      </c>
      <c r="L61" s="112" t="s">
        <v>160</v>
      </c>
      <c r="M61" s="112">
        <v>170</v>
      </c>
      <c r="N61" s="112">
        <v>315</v>
      </c>
    </row>
    <row r="62" spans="1:21" ht="13.5" customHeight="1">
      <c r="A62" s="93" t="s">
        <v>96</v>
      </c>
      <c r="B62" s="88">
        <v>59</v>
      </c>
      <c r="C62" s="93" t="s">
        <v>97</v>
      </c>
      <c r="D62" s="112">
        <v>187219793</v>
      </c>
      <c r="E62" s="112">
        <v>1703768</v>
      </c>
      <c r="F62" s="112">
        <v>375713</v>
      </c>
      <c r="G62" s="112">
        <v>66</v>
      </c>
      <c r="H62" s="112">
        <v>6897</v>
      </c>
      <c r="I62" s="112">
        <v>8150</v>
      </c>
      <c r="J62" s="112">
        <v>6</v>
      </c>
      <c r="K62" s="112" t="s">
        <v>160</v>
      </c>
      <c r="L62" s="112" t="s">
        <v>160</v>
      </c>
      <c r="M62" s="112">
        <v>1471</v>
      </c>
      <c r="N62" s="112">
        <v>2686</v>
      </c>
      <c r="O62" s="95"/>
      <c r="P62" s="95"/>
      <c r="Q62" s="95"/>
      <c r="R62" s="95"/>
      <c r="S62" s="95"/>
      <c r="T62" s="95"/>
      <c r="U62" s="95"/>
    </row>
    <row r="63" spans="1:14" ht="13.5" customHeight="1">
      <c r="A63" s="87" t="s">
        <v>98</v>
      </c>
      <c r="B63" s="91">
        <v>60</v>
      </c>
      <c r="C63" s="87" t="s">
        <v>99</v>
      </c>
      <c r="D63" s="111">
        <v>45891240</v>
      </c>
      <c r="E63" s="111">
        <v>475047</v>
      </c>
      <c r="F63" s="111">
        <v>149611</v>
      </c>
      <c r="G63" s="111">
        <v>2</v>
      </c>
      <c r="H63" s="111">
        <v>2417</v>
      </c>
      <c r="I63" s="111">
        <v>1524</v>
      </c>
      <c r="J63" s="111">
        <v>3</v>
      </c>
      <c r="K63" s="111" t="s">
        <v>160</v>
      </c>
      <c r="L63" s="111" t="s">
        <v>160</v>
      </c>
      <c r="M63" s="111">
        <v>3739</v>
      </c>
      <c r="N63" s="111">
        <v>914</v>
      </c>
    </row>
    <row r="64" spans="1:14" s="95" customFormat="1" ht="13.5" customHeight="1">
      <c r="A64" s="93" t="s">
        <v>34</v>
      </c>
      <c r="B64" s="91">
        <v>61</v>
      </c>
      <c r="C64" s="93" t="s">
        <v>100</v>
      </c>
      <c r="D64" s="112">
        <v>188979161</v>
      </c>
      <c r="E64" s="112">
        <v>1541013</v>
      </c>
      <c r="F64" s="116" t="s">
        <v>22</v>
      </c>
      <c r="G64" s="112">
        <v>4</v>
      </c>
      <c r="H64" s="112">
        <v>3414</v>
      </c>
      <c r="I64" s="112">
        <v>137</v>
      </c>
      <c r="J64" s="112">
        <v>2</v>
      </c>
      <c r="K64" s="112" t="s">
        <v>160</v>
      </c>
      <c r="L64" s="112" t="s">
        <v>160</v>
      </c>
      <c r="M64" s="112">
        <v>1330</v>
      </c>
      <c r="N64" s="112">
        <v>0</v>
      </c>
    </row>
    <row r="65" spans="1:14" ht="13.5" customHeight="1">
      <c r="A65" s="96"/>
      <c r="B65" s="88"/>
      <c r="C65" s="96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</row>
    <row r="66" spans="1:14" ht="13.5" customHeight="1">
      <c r="A66" s="87" t="s">
        <v>101</v>
      </c>
      <c r="B66" s="91">
        <v>63</v>
      </c>
      <c r="C66" s="87" t="s">
        <v>102</v>
      </c>
      <c r="D66" s="111">
        <v>33340536</v>
      </c>
      <c r="E66" s="111">
        <v>2257062</v>
      </c>
      <c r="F66" s="111">
        <v>346547</v>
      </c>
      <c r="G66" s="111">
        <v>0</v>
      </c>
      <c r="H66" s="111">
        <v>0</v>
      </c>
      <c r="I66" s="111">
        <v>0</v>
      </c>
      <c r="J66" s="111">
        <v>4</v>
      </c>
      <c r="K66" s="111" t="s">
        <v>160</v>
      </c>
      <c r="L66" s="111" t="s">
        <v>160</v>
      </c>
      <c r="M66" s="111">
        <v>816</v>
      </c>
      <c r="N66" s="111">
        <v>60</v>
      </c>
    </row>
    <row r="67" spans="1:14" ht="13.5" customHeight="1">
      <c r="A67" s="87" t="s">
        <v>54</v>
      </c>
      <c r="B67" s="91">
        <v>64</v>
      </c>
      <c r="C67" s="87" t="s">
        <v>103</v>
      </c>
      <c r="D67" s="111">
        <v>48685031</v>
      </c>
      <c r="E67" s="111">
        <v>336342</v>
      </c>
      <c r="F67" s="111">
        <v>132261</v>
      </c>
      <c r="G67" s="111">
        <v>4</v>
      </c>
      <c r="H67" s="111">
        <v>846</v>
      </c>
      <c r="I67" s="111">
        <v>610</v>
      </c>
      <c r="J67" s="111">
        <v>3</v>
      </c>
      <c r="K67" s="111" t="s">
        <v>162</v>
      </c>
      <c r="L67" s="111" t="s">
        <v>160</v>
      </c>
      <c r="M67" s="111">
        <v>1828</v>
      </c>
      <c r="N67" s="111">
        <v>680</v>
      </c>
    </row>
    <row r="68" spans="1:14" ht="13.5" customHeight="1">
      <c r="A68" s="96"/>
      <c r="B68" s="88"/>
      <c r="C68" s="96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</row>
    <row r="69" spans="1:14" ht="13.5" customHeight="1">
      <c r="A69" s="87" t="s">
        <v>30</v>
      </c>
      <c r="B69" s="88">
        <v>66</v>
      </c>
      <c r="C69" s="93" t="s">
        <v>104</v>
      </c>
      <c r="D69" s="116" t="s">
        <v>22</v>
      </c>
      <c r="E69" s="112">
        <v>21060</v>
      </c>
      <c r="F69" s="116" t="s">
        <v>22</v>
      </c>
      <c r="G69" s="112">
        <v>0</v>
      </c>
      <c r="H69" s="112">
        <v>0</v>
      </c>
      <c r="I69" s="112">
        <v>0</v>
      </c>
      <c r="J69" s="112">
        <v>0</v>
      </c>
      <c r="K69" s="111" t="s">
        <v>160</v>
      </c>
      <c r="L69" s="111" t="s">
        <v>162</v>
      </c>
      <c r="M69" s="112">
        <v>1066</v>
      </c>
      <c r="N69" s="112">
        <v>495</v>
      </c>
    </row>
    <row r="70" spans="1:14" ht="13.5" customHeight="1">
      <c r="A70" s="87" t="s">
        <v>105</v>
      </c>
      <c r="B70" s="91">
        <v>67</v>
      </c>
      <c r="C70" s="87" t="s">
        <v>106</v>
      </c>
      <c r="D70" s="116" t="s">
        <v>22</v>
      </c>
      <c r="E70" s="111">
        <v>588819</v>
      </c>
      <c r="F70" s="111">
        <v>132341</v>
      </c>
      <c r="G70" s="111">
        <v>0</v>
      </c>
      <c r="H70" s="111">
        <v>0</v>
      </c>
      <c r="I70" s="111">
        <v>0</v>
      </c>
      <c r="J70" s="111">
        <v>5</v>
      </c>
      <c r="K70" s="111" t="s">
        <v>160</v>
      </c>
      <c r="L70" s="111" t="s">
        <v>160</v>
      </c>
      <c r="M70" s="111">
        <v>344</v>
      </c>
      <c r="N70" s="111">
        <v>344</v>
      </c>
    </row>
    <row r="71" spans="1:14" s="95" customFormat="1" ht="13.5" customHeight="1">
      <c r="A71" s="93" t="s">
        <v>105</v>
      </c>
      <c r="B71" s="91">
        <v>68</v>
      </c>
      <c r="C71" s="93" t="s">
        <v>107</v>
      </c>
      <c r="D71" s="112">
        <v>14878645</v>
      </c>
      <c r="E71" s="112">
        <v>261400</v>
      </c>
      <c r="F71" s="112">
        <v>73317</v>
      </c>
      <c r="G71" s="112">
        <v>0</v>
      </c>
      <c r="H71" s="112">
        <v>0</v>
      </c>
      <c r="I71" s="112">
        <v>0</v>
      </c>
      <c r="J71" s="112">
        <v>0</v>
      </c>
      <c r="K71" s="112" t="s">
        <v>162</v>
      </c>
      <c r="L71" s="111" t="s">
        <v>162</v>
      </c>
      <c r="M71" s="112">
        <v>624</v>
      </c>
      <c r="N71" s="112">
        <v>58</v>
      </c>
    </row>
    <row r="72" spans="1:14" ht="13.5" customHeight="1">
      <c r="A72" s="87" t="s">
        <v>23</v>
      </c>
      <c r="B72" s="91">
        <v>69</v>
      </c>
      <c r="C72" s="87" t="s">
        <v>108</v>
      </c>
      <c r="D72" s="111">
        <v>9836523</v>
      </c>
      <c r="E72" s="111">
        <v>473438</v>
      </c>
      <c r="F72" s="111">
        <v>109590</v>
      </c>
      <c r="G72" s="111">
        <v>2</v>
      </c>
      <c r="H72" s="111">
        <v>1930</v>
      </c>
      <c r="I72" s="111">
        <v>0</v>
      </c>
      <c r="J72" s="111">
        <v>0</v>
      </c>
      <c r="K72" s="111" t="s">
        <v>160</v>
      </c>
      <c r="L72" s="111" t="s">
        <v>160</v>
      </c>
      <c r="M72" s="111">
        <v>400</v>
      </c>
      <c r="N72" s="111">
        <v>0</v>
      </c>
    </row>
    <row r="73" spans="1:14" s="95" customFormat="1" ht="13.5" customHeight="1">
      <c r="A73" s="93" t="s">
        <v>56</v>
      </c>
      <c r="B73" s="91">
        <v>70</v>
      </c>
      <c r="C73" s="93" t="s">
        <v>109</v>
      </c>
      <c r="D73" s="112">
        <v>5205708</v>
      </c>
      <c r="E73" s="112">
        <v>159400</v>
      </c>
      <c r="F73" s="112">
        <v>68032</v>
      </c>
      <c r="G73" s="112">
        <v>5</v>
      </c>
      <c r="H73" s="104" t="s">
        <v>22</v>
      </c>
      <c r="I73" s="104" t="s">
        <v>22</v>
      </c>
      <c r="J73" s="112">
        <v>1</v>
      </c>
      <c r="K73" s="112" t="s">
        <v>160</v>
      </c>
      <c r="L73" s="112" t="s">
        <v>329</v>
      </c>
      <c r="M73" s="112">
        <v>1484</v>
      </c>
      <c r="N73" s="112">
        <v>0</v>
      </c>
    </row>
    <row r="74" spans="1:14" ht="13.5" customHeight="1">
      <c r="A74" s="87" t="s">
        <v>110</v>
      </c>
      <c r="B74" s="91">
        <v>71</v>
      </c>
      <c r="C74" s="87" t="s">
        <v>111</v>
      </c>
      <c r="D74" s="111">
        <v>72354727</v>
      </c>
      <c r="E74" s="111">
        <v>722507</v>
      </c>
      <c r="F74" s="111">
        <v>276679</v>
      </c>
      <c r="G74" s="111">
        <v>2</v>
      </c>
      <c r="H74" s="111">
        <v>987</v>
      </c>
      <c r="I74" s="111">
        <v>80</v>
      </c>
      <c r="J74" s="111">
        <v>25</v>
      </c>
      <c r="K74" s="111" t="s">
        <v>160</v>
      </c>
      <c r="L74" s="111" t="s">
        <v>162</v>
      </c>
      <c r="M74" s="111">
        <v>1404</v>
      </c>
      <c r="N74" s="111">
        <v>595</v>
      </c>
    </row>
    <row r="75" spans="1:14" ht="13.5" customHeight="1">
      <c r="A75" s="87" t="s">
        <v>78</v>
      </c>
      <c r="B75" s="91">
        <v>72</v>
      </c>
      <c r="C75" s="87" t="s">
        <v>112</v>
      </c>
      <c r="D75" s="111">
        <v>54271902</v>
      </c>
      <c r="E75" s="111">
        <v>733362</v>
      </c>
      <c r="F75" s="111">
        <v>418231</v>
      </c>
      <c r="G75" s="111">
        <v>6</v>
      </c>
      <c r="H75" s="111">
        <v>6000</v>
      </c>
      <c r="I75" s="111">
        <v>885</v>
      </c>
      <c r="J75" s="111">
        <v>2</v>
      </c>
      <c r="K75" s="111" t="s">
        <v>160</v>
      </c>
      <c r="L75" s="111" t="s">
        <v>162</v>
      </c>
      <c r="M75" s="111">
        <v>885</v>
      </c>
      <c r="N75" s="111">
        <v>247</v>
      </c>
    </row>
    <row r="76" spans="1:14" ht="13.5" customHeight="1">
      <c r="A76" s="87" t="s">
        <v>23</v>
      </c>
      <c r="B76" s="91">
        <v>73</v>
      </c>
      <c r="C76" s="87" t="s">
        <v>113</v>
      </c>
      <c r="D76" s="111">
        <v>28041895</v>
      </c>
      <c r="E76" s="111">
        <v>952938</v>
      </c>
      <c r="F76" s="111">
        <v>326355</v>
      </c>
      <c r="G76" s="111">
        <v>2</v>
      </c>
      <c r="H76" s="141" t="s">
        <v>22</v>
      </c>
      <c r="I76" s="111">
        <v>0</v>
      </c>
      <c r="J76" s="111">
        <v>3</v>
      </c>
      <c r="K76" s="111" t="s">
        <v>160</v>
      </c>
      <c r="L76" s="111" t="s">
        <v>163</v>
      </c>
      <c r="M76" s="111">
        <v>481</v>
      </c>
      <c r="N76" s="111">
        <v>555</v>
      </c>
    </row>
    <row r="77" spans="1:14" s="95" customFormat="1" ht="13.5" customHeight="1">
      <c r="A77" s="87" t="s">
        <v>23</v>
      </c>
      <c r="B77" s="91">
        <v>74</v>
      </c>
      <c r="C77" s="93" t="s">
        <v>114</v>
      </c>
      <c r="D77" s="112">
        <v>6555334</v>
      </c>
      <c r="E77" s="112">
        <v>98735</v>
      </c>
      <c r="F77" s="112">
        <v>55924</v>
      </c>
      <c r="G77" s="112">
        <v>2</v>
      </c>
      <c r="H77" s="141" t="s">
        <v>22</v>
      </c>
      <c r="I77" s="141" t="s">
        <v>22</v>
      </c>
      <c r="J77" s="112">
        <v>1</v>
      </c>
      <c r="K77" s="112" t="s">
        <v>160</v>
      </c>
      <c r="L77" s="112" t="s">
        <v>160</v>
      </c>
      <c r="M77" s="112">
        <v>2484</v>
      </c>
      <c r="N77" s="112">
        <v>904</v>
      </c>
    </row>
    <row r="78" spans="1:14" ht="13.5" customHeight="1">
      <c r="A78" s="87" t="s">
        <v>115</v>
      </c>
      <c r="B78" s="91">
        <v>75</v>
      </c>
      <c r="C78" s="87" t="s">
        <v>116</v>
      </c>
      <c r="D78" s="111">
        <v>32317608</v>
      </c>
      <c r="E78" s="111">
        <v>413648</v>
      </c>
      <c r="F78" s="111">
        <v>232276</v>
      </c>
      <c r="G78" s="111">
        <v>4</v>
      </c>
      <c r="H78" s="111">
        <v>2050</v>
      </c>
      <c r="I78" s="111">
        <v>0</v>
      </c>
      <c r="J78" s="111">
        <v>12</v>
      </c>
      <c r="K78" s="111" t="s">
        <v>162</v>
      </c>
      <c r="L78" s="111" t="s">
        <v>162</v>
      </c>
      <c r="M78" s="111">
        <v>357</v>
      </c>
      <c r="N78" s="111">
        <v>4853</v>
      </c>
    </row>
    <row r="79" spans="1:14" ht="13.5" customHeight="1">
      <c r="A79" s="87" t="s">
        <v>59</v>
      </c>
      <c r="B79" s="91">
        <v>76</v>
      </c>
      <c r="C79" s="87" t="s">
        <v>117</v>
      </c>
      <c r="D79" s="111">
        <v>53443557</v>
      </c>
      <c r="E79" s="111">
        <v>1341806</v>
      </c>
      <c r="F79" s="111">
        <v>236338</v>
      </c>
      <c r="G79" s="111">
        <v>2</v>
      </c>
      <c r="H79" s="111">
        <v>5000</v>
      </c>
      <c r="I79" s="111">
        <v>270</v>
      </c>
      <c r="J79" s="111">
        <v>5</v>
      </c>
      <c r="K79" s="111" t="s">
        <v>163</v>
      </c>
      <c r="L79" s="111" t="s">
        <v>163</v>
      </c>
      <c r="M79" s="111">
        <v>1206</v>
      </c>
      <c r="N79" s="111">
        <v>820</v>
      </c>
    </row>
    <row r="80" spans="1:14" ht="13.5" customHeight="1">
      <c r="A80" s="87" t="s">
        <v>115</v>
      </c>
      <c r="B80" s="91">
        <v>77</v>
      </c>
      <c r="C80" s="87" t="s">
        <v>118</v>
      </c>
      <c r="D80" s="111">
        <v>45166363</v>
      </c>
      <c r="E80" s="111">
        <v>328310</v>
      </c>
      <c r="F80" s="104" t="s">
        <v>22</v>
      </c>
      <c r="G80" s="111">
        <v>23</v>
      </c>
      <c r="H80" s="111">
        <v>1696</v>
      </c>
      <c r="I80" s="111">
        <v>4934</v>
      </c>
      <c r="J80" s="111">
        <v>3</v>
      </c>
      <c r="K80" s="111" t="s">
        <v>160</v>
      </c>
      <c r="L80" s="111" t="s">
        <v>160</v>
      </c>
      <c r="M80" s="111">
        <v>2665</v>
      </c>
      <c r="N80" s="111">
        <v>863</v>
      </c>
    </row>
    <row r="81" spans="1:14" ht="13.5" customHeight="1">
      <c r="A81" s="87" t="s">
        <v>115</v>
      </c>
      <c r="B81" s="91">
        <v>78</v>
      </c>
      <c r="C81" s="87" t="s">
        <v>119</v>
      </c>
      <c r="D81" s="111">
        <v>3142755</v>
      </c>
      <c r="E81" s="111">
        <v>1585503</v>
      </c>
      <c r="F81" s="104">
        <v>343017</v>
      </c>
      <c r="G81" s="111">
        <v>71</v>
      </c>
      <c r="H81" s="111">
        <v>17227</v>
      </c>
      <c r="I81" s="111">
        <v>10073</v>
      </c>
      <c r="J81" s="111">
        <v>2</v>
      </c>
      <c r="K81" s="111" t="s">
        <v>160</v>
      </c>
      <c r="L81" s="111" t="s">
        <v>163</v>
      </c>
      <c r="M81" s="111">
        <v>5566</v>
      </c>
      <c r="N81" s="111">
        <v>2214</v>
      </c>
    </row>
    <row r="82" spans="1:14" ht="13.5" customHeight="1">
      <c r="A82" s="87" t="s">
        <v>120</v>
      </c>
      <c r="B82" s="91">
        <v>79</v>
      </c>
      <c r="C82" s="87" t="s">
        <v>121</v>
      </c>
      <c r="D82" s="111">
        <v>46306535</v>
      </c>
      <c r="E82" s="111">
        <v>607481</v>
      </c>
      <c r="F82" s="111">
        <v>111764</v>
      </c>
      <c r="G82" s="111">
        <v>1</v>
      </c>
      <c r="H82" s="111">
        <v>228</v>
      </c>
      <c r="I82" s="111">
        <v>336</v>
      </c>
      <c r="J82" s="111">
        <v>1</v>
      </c>
      <c r="K82" s="111" t="s">
        <v>160</v>
      </c>
      <c r="L82" s="111" t="s">
        <v>162</v>
      </c>
      <c r="M82" s="111">
        <v>503</v>
      </c>
      <c r="N82" s="111">
        <v>10</v>
      </c>
    </row>
    <row r="83" spans="1:14" ht="13.5" customHeight="1">
      <c r="A83" s="87" t="s">
        <v>98</v>
      </c>
      <c r="B83" s="91">
        <v>80</v>
      </c>
      <c r="C83" s="87" t="s">
        <v>122</v>
      </c>
      <c r="D83" s="111">
        <v>38108325</v>
      </c>
      <c r="E83" s="111">
        <v>561793</v>
      </c>
      <c r="F83" s="111">
        <v>143731</v>
      </c>
      <c r="G83" s="111">
        <v>3</v>
      </c>
      <c r="H83" s="111">
        <v>1710</v>
      </c>
      <c r="I83" s="111">
        <v>0</v>
      </c>
      <c r="J83" s="111">
        <v>1</v>
      </c>
      <c r="K83" s="111" t="s">
        <v>162</v>
      </c>
      <c r="L83" s="111" t="s">
        <v>162</v>
      </c>
      <c r="M83" s="111">
        <v>4556</v>
      </c>
      <c r="N83" s="111">
        <v>4647</v>
      </c>
    </row>
    <row r="84" spans="1:14" ht="13.5" customHeight="1">
      <c r="A84" s="87" t="s">
        <v>27</v>
      </c>
      <c r="B84" s="91">
        <v>81</v>
      </c>
      <c r="C84" s="87" t="s">
        <v>123</v>
      </c>
      <c r="D84" s="111">
        <v>75382403</v>
      </c>
      <c r="E84" s="111">
        <v>696408</v>
      </c>
      <c r="F84" s="111">
        <v>266521</v>
      </c>
      <c r="G84" s="111">
        <v>5</v>
      </c>
      <c r="H84" s="111">
        <v>1497</v>
      </c>
      <c r="I84" s="111">
        <v>1210</v>
      </c>
      <c r="J84" s="111">
        <v>0</v>
      </c>
      <c r="K84" s="111" t="s">
        <v>163</v>
      </c>
      <c r="L84" s="111" t="s">
        <v>160</v>
      </c>
      <c r="M84" s="111">
        <v>1334</v>
      </c>
      <c r="N84" s="111">
        <v>2857</v>
      </c>
    </row>
    <row r="85" spans="1:14" ht="13.5" customHeight="1">
      <c r="A85" s="87" t="s">
        <v>27</v>
      </c>
      <c r="B85" s="88">
        <v>82</v>
      </c>
      <c r="C85" s="93" t="s">
        <v>124</v>
      </c>
      <c r="D85" s="112">
        <v>43729675</v>
      </c>
      <c r="E85" s="112">
        <v>131847</v>
      </c>
      <c r="F85" s="112">
        <v>49881</v>
      </c>
      <c r="G85" s="112">
        <v>0</v>
      </c>
      <c r="H85" s="112">
        <v>0</v>
      </c>
      <c r="I85" s="112">
        <v>0</v>
      </c>
      <c r="J85" s="112">
        <v>0</v>
      </c>
      <c r="K85" s="112" t="s">
        <v>162</v>
      </c>
      <c r="L85" s="112" t="s">
        <v>162</v>
      </c>
      <c r="M85" s="112">
        <v>993</v>
      </c>
      <c r="N85" s="112">
        <v>0</v>
      </c>
    </row>
    <row r="86" spans="1:14" ht="13.5" customHeight="1">
      <c r="A86" s="87" t="s">
        <v>18</v>
      </c>
      <c r="B86" s="91">
        <v>83</v>
      </c>
      <c r="C86" s="87" t="s">
        <v>125</v>
      </c>
      <c r="D86" s="111">
        <v>21605609</v>
      </c>
      <c r="E86" s="111">
        <v>261417</v>
      </c>
      <c r="F86" s="111">
        <v>124153</v>
      </c>
      <c r="G86" s="111">
        <v>4</v>
      </c>
      <c r="H86" s="141" t="s">
        <v>22</v>
      </c>
      <c r="I86" s="141" t="s">
        <v>22</v>
      </c>
      <c r="J86" s="111">
        <v>0</v>
      </c>
      <c r="K86" s="111" t="s">
        <v>160</v>
      </c>
      <c r="L86" s="111" t="s">
        <v>160</v>
      </c>
      <c r="M86" s="111">
        <v>1387</v>
      </c>
      <c r="N86" s="111">
        <v>0</v>
      </c>
    </row>
    <row r="87" spans="1:14" ht="13.5" customHeight="1">
      <c r="A87" s="87" t="s">
        <v>18</v>
      </c>
      <c r="B87" s="91">
        <v>84</v>
      </c>
      <c r="C87" s="87" t="s">
        <v>126</v>
      </c>
      <c r="D87" s="111">
        <v>402285</v>
      </c>
      <c r="E87" s="111">
        <v>118296</v>
      </c>
      <c r="F87" s="111">
        <v>51754</v>
      </c>
      <c r="G87" s="111">
        <v>2</v>
      </c>
      <c r="H87" s="111">
        <v>2889</v>
      </c>
      <c r="I87" s="111">
        <v>634</v>
      </c>
      <c r="J87" s="111">
        <v>1</v>
      </c>
      <c r="K87" s="111" t="s">
        <v>160</v>
      </c>
      <c r="L87" s="111" t="s">
        <v>160</v>
      </c>
      <c r="M87" s="111">
        <v>2616</v>
      </c>
      <c r="N87" s="111">
        <v>1649</v>
      </c>
    </row>
    <row r="88" spans="1:14" ht="13.5" customHeight="1">
      <c r="A88" s="87" t="s">
        <v>78</v>
      </c>
      <c r="B88" s="88">
        <v>85</v>
      </c>
      <c r="C88" s="93" t="s">
        <v>127</v>
      </c>
      <c r="D88" s="112">
        <v>78973019</v>
      </c>
      <c r="E88" s="112">
        <v>1333219</v>
      </c>
      <c r="F88" s="112">
        <v>0</v>
      </c>
      <c r="G88" s="112">
        <v>0</v>
      </c>
      <c r="H88" s="112">
        <v>0</v>
      </c>
      <c r="I88" s="112">
        <v>0</v>
      </c>
      <c r="J88" s="112">
        <v>1</v>
      </c>
      <c r="K88" s="112" t="s">
        <v>162</v>
      </c>
      <c r="L88" s="111" t="s">
        <v>160</v>
      </c>
      <c r="M88" s="112">
        <v>0</v>
      </c>
      <c r="N88" s="112">
        <v>865</v>
      </c>
    </row>
    <row r="89" spans="1:14" ht="13.5" customHeight="1">
      <c r="A89" s="87" t="s">
        <v>120</v>
      </c>
      <c r="B89" s="91">
        <v>86</v>
      </c>
      <c r="C89" s="87" t="s">
        <v>128</v>
      </c>
      <c r="D89" s="111">
        <v>992585</v>
      </c>
      <c r="E89" s="111">
        <v>439801</v>
      </c>
      <c r="F89" s="111">
        <v>98710</v>
      </c>
      <c r="G89" s="111">
        <v>0</v>
      </c>
      <c r="H89" s="111">
        <v>0</v>
      </c>
      <c r="I89" s="111">
        <v>0</v>
      </c>
      <c r="J89" s="111">
        <v>0</v>
      </c>
      <c r="K89" s="111" t="s">
        <v>162</v>
      </c>
      <c r="L89" s="111" t="s">
        <v>160</v>
      </c>
      <c r="M89" s="111">
        <v>1327</v>
      </c>
      <c r="N89" s="111">
        <v>230</v>
      </c>
    </row>
    <row r="90" spans="1:14" ht="13.5" customHeight="1">
      <c r="A90" s="87" t="s">
        <v>42</v>
      </c>
      <c r="B90" s="91">
        <v>87</v>
      </c>
      <c r="C90" s="87" t="s">
        <v>129</v>
      </c>
      <c r="D90" s="111">
        <v>1237707</v>
      </c>
      <c r="E90" s="111">
        <v>217511</v>
      </c>
      <c r="F90" s="104" t="s">
        <v>22</v>
      </c>
      <c r="G90" s="111">
        <v>1</v>
      </c>
      <c r="H90" s="111">
        <v>1000</v>
      </c>
      <c r="I90" s="111">
        <v>0</v>
      </c>
      <c r="J90" s="111">
        <v>2</v>
      </c>
      <c r="K90" s="111" t="s">
        <v>160</v>
      </c>
      <c r="L90" s="111" t="s">
        <v>160</v>
      </c>
      <c r="M90" s="111">
        <v>442</v>
      </c>
      <c r="N90" s="111">
        <v>258</v>
      </c>
    </row>
    <row r="91" spans="1:14" ht="13.5" customHeight="1">
      <c r="A91" s="87" t="s">
        <v>89</v>
      </c>
      <c r="B91" s="88">
        <v>88</v>
      </c>
      <c r="C91" s="87" t="s">
        <v>130</v>
      </c>
      <c r="D91" s="111">
        <v>33349906</v>
      </c>
      <c r="E91" s="111">
        <v>617470</v>
      </c>
      <c r="F91" s="104" t="s">
        <v>22</v>
      </c>
      <c r="G91" s="111">
        <v>2</v>
      </c>
      <c r="H91" s="111">
        <v>257</v>
      </c>
      <c r="I91" s="111">
        <v>60</v>
      </c>
      <c r="J91" s="111">
        <v>2</v>
      </c>
      <c r="K91" s="111" t="s">
        <v>160</v>
      </c>
      <c r="L91" s="111" t="s">
        <v>162</v>
      </c>
      <c r="M91" s="111">
        <v>714</v>
      </c>
      <c r="N91" s="111">
        <v>893</v>
      </c>
    </row>
    <row r="92" spans="1:14" ht="13.5" customHeight="1">
      <c r="A92" s="87" t="s">
        <v>110</v>
      </c>
      <c r="B92" s="91">
        <v>89</v>
      </c>
      <c r="C92" s="87" t="s">
        <v>131</v>
      </c>
      <c r="D92" s="111">
        <v>30981221</v>
      </c>
      <c r="E92" s="111">
        <v>1385105</v>
      </c>
      <c r="F92" s="111">
        <v>190388</v>
      </c>
      <c r="G92" s="111">
        <v>1</v>
      </c>
      <c r="H92" s="111">
        <v>0</v>
      </c>
      <c r="I92" s="111">
        <v>0</v>
      </c>
      <c r="J92" s="111">
        <v>1</v>
      </c>
      <c r="K92" s="111" t="s">
        <v>160</v>
      </c>
      <c r="L92" s="111" t="s">
        <v>162</v>
      </c>
      <c r="M92" s="111">
        <v>115</v>
      </c>
      <c r="N92" s="111">
        <v>336</v>
      </c>
    </row>
    <row r="93" spans="1:14" ht="13.5" customHeight="1">
      <c r="A93" s="87" t="s">
        <v>56</v>
      </c>
      <c r="B93" s="91">
        <v>90</v>
      </c>
      <c r="C93" s="87" t="s">
        <v>132</v>
      </c>
      <c r="D93" s="111">
        <v>5319830</v>
      </c>
      <c r="E93" s="111">
        <v>74545</v>
      </c>
      <c r="F93" s="111">
        <v>26508</v>
      </c>
      <c r="G93" s="111">
        <v>5</v>
      </c>
      <c r="H93" s="111">
        <v>7706</v>
      </c>
      <c r="I93" s="111">
        <v>42</v>
      </c>
      <c r="J93" s="111">
        <v>3</v>
      </c>
      <c r="K93" s="111" t="s">
        <v>160</v>
      </c>
      <c r="L93" s="111" t="s">
        <v>162</v>
      </c>
      <c r="M93" s="111">
        <v>72</v>
      </c>
      <c r="N93" s="111">
        <v>179</v>
      </c>
    </row>
    <row r="94" spans="1:14" ht="13.5" customHeight="1">
      <c r="A94" s="87" t="s">
        <v>115</v>
      </c>
      <c r="B94" s="91">
        <v>91</v>
      </c>
      <c r="C94" s="87" t="s">
        <v>133</v>
      </c>
      <c r="D94" s="111">
        <v>17106569</v>
      </c>
      <c r="E94" s="111">
        <v>133516</v>
      </c>
      <c r="F94" s="104" t="s">
        <v>22</v>
      </c>
      <c r="G94" s="111">
        <v>4</v>
      </c>
      <c r="H94" s="111">
        <v>3898</v>
      </c>
      <c r="I94" s="111">
        <v>0</v>
      </c>
      <c r="J94" s="111">
        <v>0</v>
      </c>
      <c r="K94" s="111" t="s">
        <v>160</v>
      </c>
      <c r="L94" s="111" t="s">
        <v>162</v>
      </c>
      <c r="M94" s="111">
        <v>1328</v>
      </c>
      <c r="N94" s="111">
        <v>1028</v>
      </c>
    </row>
    <row r="95" spans="1:14" ht="13.5" customHeight="1">
      <c r="A95" s="87" t="s">
        <v>115</v>
      </c>
      <c r="B95" s="91">
        <v>92</v>
      </c>
      <c r="C95" s="87" t="s">
        <v>134</v>
      </c>
      <c r="D95" s="111">
        <v>662636</v>
      </c>
      <c r="E95" s="104" t="s">
        <v>22</v>
      </c>
      <c r="F95" s="111">
        <v>422370</v>
      </c>
      <c r="G95" s="111">
        <v>2</v>
      </c>
      <c r="H95" s="111">
        <v>909</v>
      </c>
      <c r="I95" s="111">
        <v>2982</v>
      </c>
      <c r="J95" s="111">
        <v>8</v>
      </c>
      <c r="K95" s="111" t="s">
        <v>160</v>
      </c>
      <c r="L95" s="111" t="s">
        <v>160</v>
      </c>
      <c r="M95" s="111">
        <v>2982</v>
      </c>
      <c r="N95" s="111">
        <v>0</v>
      </c>
    </row>
    <row r="96" spans="1:14" ht="13.5" customHeight="1">
      <c r="A96" s="87" t="s">
        <v>115</v>
      </c>
      <c r="B96" s="91">
        <v>93</v>
      </c>
      <c r="C96" s="87" t="s">
        <v>135</v>
      </c>
      <c r="D96" s="111">
        <v>35600</v>
      </c>
      <c r="E96" s="104" t="s">
        <v>22</v>
      </c>
      <c r="F96" s="104" t="s">
        <v>22</v>
      </c>
      <c r="G96" s="111">
        <v>1</v>
      </c>
      <c r="H96" s="111">
        <v>301</v>
      </c>
      <c r="I96" s="111">
        <v>200</v>
      </c>
      <c r="J96" s="111">
        <v>1</v>
      </c>
      <c r="K96" s="111" t="s">
        <v>160</v>
      </c>
      <c r="L96" s="111" t="s">
        <v>162</v>
      </c>
      <c r="M96" s="111">
        <v>665</v>
      </c>
      <c r="N96" s="111">
        <v>801</v>
      </c>
    </row>
    <row r="97" spans="1:14" ht="13.5" customHeight="1">
      <c r="A97" s="87" t="s">
        <v>115</v>
      </c>
      <c r="B97" s="88">
        <v>94</v>
      </c>
      <c r="C97" s="93" t="s">
        <v>136</v>
      </c>
      <c r="D97" s="112">
        <v>661886</v>
      </c>
      <c r="E97" s="112">
        <v>139634</v>
      </c>
      <c r="F97" s="112">
        <v>75024</v>
      </c>
      <c r="G97" s="112">
        <v>3</v>
      </c>
      <c r="H97" s="112">
        <v>12540</v>
      </c>
      <c r="I97" s="112">
        <v>3300</v>
      </c>
      <c r="J97" s="112">
        <v>3</v>
      </c>
      <c r="K97" s="112" t="s">
        <v>160</v>
      </c>
      <c r="L97" s="112" t="s">
        <v>162</v>
      </c>
      <c r="M97" s="112">
        <v>1243</v>
      </c>
      <c r="N97" s="112">
        <v>17174</v>
      </c>
    </row>
    <row r="98" spans="1:21" s="99" customFormat="1" ht="13.5" customHeight="1">
      <c r="A98" s="87" t="s">
        <v>115</v>
      </c>
      <c r="B98" s="91">
        <v>95</v>
      </c>
      <c r="C98" s="93" t="s">
        <v>137</v>
      </c>
      <c r="D98" s="111">
        <v>3968</v>
      </c>
      <c r="E98" s="111">
        <v>812</v>
      </c>
      <c r="F98" s="111">
        <v>752</v>
      </c>
      <c r="G98" s="111">
        <v>7</v>
      </c>
      <c r="H98" s="141" t="s">
        <v>22</v>
      </c>
      <c r="I98" s="141" t="s">
        <v>22</v>
      </c>
      <c r="J98" s="111">
        <v>1</v>
      </c>
      <c r="K98" s="111" t="s">
        <v>328</v>
      </c>
      <c r="L98" s="111" t="s">
        <v>162</v>
      </c>
      <c r="M98" s="111">
        <v>454</v>
      </c>
      <c r="N98" s="104" t="s">
        <v>22</v>
      </c>
      <c r="O98" s="79"/>
      <c r="P98" s="79"/>
      <c r="Q98" s="79"/>
      <c r="R98" s="79"/>
      <c r="S98" s="79"/>
      <c r="T98" s="79"/>
      <c r="U98" s="79"/>
    </row>
    <row r="99" spans="1:21" s="99" customFormat="1" ht="13.5" customHeight="1">
      <c r="A99" s="87" t="s">
        <v>138</v>
      </c>
      <c r="B99" s="91">
        <v>971</v>
      </c>
      <c r="C99" s="93" t="s">
        <v>138</v>
      </c>
      <c r="D99" s="111">
        <v>0</v>
      </c>
      <c r="E99" s="111">
        <v>0</v>
      </c>
      <c r="F99" s="111">
        <v>0</v>
      </c>
      <c r="G99" s="111">
        <v>0</v>
      </c>
      <c r="H99" s="142">
        <v>0</v>
      </c>
      <c r="I99" s="142">
        <v>0</v>
      </c>
      <c r="J99" s="111">
        <v>0</v>
      </c>
      <c r="K99" s="111" t="s">
        <v>160</v>
      </c>
      <c r="L99" s="111" t="s">
        <v>162</v>
      </c>
      <c r="M99" s="111">
        <v>2012</v>
      </c>
      <c r="N99" s="129">
        <v>320</v>
      </c>
      <c r="O99" s="79"/>
      <c r="P99" s="79"/>
      <c r="Q99" s="79"/>
      <c r="R99" s="79"/>
      <c r="S99" s="79"/>
      <c r="T99" s="79"/>
      <c r="U99" s="79"/>
    </row>
    <row r="100" spans="1:14" ht="13.5" customHeight="1">
      <c r="A100" s="87" t="s">
        <v>139</v>
      </c>
      <c r="B100" s="91">
        <v>972</v>
      </c>
      <c r="C100" s="87" t="s">
        <v>139</v>
      </c>
      <c r="D100" s="111">
        <v>310804</v>
      </c>
      <c r="E100" s="111">
        <v>33454</v>
      </c>
      <c r="F100" s="111">
        <v>19667</v>
      </c>
      <c r="G100" s="111">
        <v>1</v>
      </c>
      <c r="H100" s="111">
        <v>400</v>
      </c>
      <c r="I100" s="111">
        <v>0</v>
      </c>
      <c r="J100" s="111">
        <v>0</v>
      </c>
      <c r="K100" s="111" t="s">
        <v>160</v>
      </c>
      <c r="L100" s="111" t="s">
        <v>160</v>
      </c>
      <c r="M100" s="111">
        <v>545</v>
      </c>
      <c r="N100" s="111">
        <v>817</v>
      </c>
    </row>
    <row r="101" spans="1:14" ht="13.5" customHeight="1">
      <c r="A101" s="96"/>
      <c r="B101" s="88"/>
      <c r="C101" s="96" t="s">
        <v>140</v>
      </c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</row>
    <row r="102" spans="1:14" ht="13.5" customHeight="1">
      <c r="A102" s="96"/>
      <c r="B102" s="88"/>
      <c r="C102" s="96" t="s">
        <v>141</v>
      </c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</row>
    <row r="103" spans="1:14" ht="13.5" customHeight="1">
      <c r="A103" s="96"/>
      <c r="B103" s="88"/>
      <c r="C103" s="96" t="s">
        <v>142</v>
      </c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</row>
    <row r="104" spans="1:14" ht="13.5" customHeight="1">
      <c r="A104" s="96"/>
      <c r="B104" s="88"/>
      <c r="C104" s="96" t="s">
        <v>143</v>
      </c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</row>
    <row r="105" spans="1:14" ht="13.5" customHeight="1">
      <c r="A105" s="96"/>
      <c r="B105" s="88"/>
      <c r="C105" s="96" t="s">
        <v>144</v>
      </c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</row>
    <row r="106" spans="1:14" s="105" customFormat="1" ht="11.25">
      <c r="A106" s="100"/>
      <c r="B106" s="101"/>
      <c r="C106" s="102" t="s">
        <v>145</v>
      </c>
      <c r="D106" s="117">
        <f>SUM(D3:D105)</f>
        <v>2085336055</v>
      </c>
      <c r="E106" s="117">
        <f>SUM(E3:E105)</f>
        <v>42657865</v>
      </c>
      <c r="F106" s="117">
        <f>SUM(F3:F105)</f>
        <v>10912936</v>
      </c>
      <c r="G106" s="117">
        <f>SUM(G3:G105)</f>
        <v>520</v>
      </c>
      <c r="H106" s="117">
        <f>SUM(H3:H105)</f>
        <v>281930</v>
      </c>
      <c r="I106" s="117">
        <f>SUM(I3:I105)</f>
        <v>90529</v>
      </c>
      <c r="J106" s="117">
        <f>SUM(J3:J105)</f>
        <v>232</v>
      </c>
      <c r="K106" s="104" t="s">
        <v>180</v>
      </c>
      <c r="L106" s="104" t="s">
        <v>180</v>
      </c>
      <c r="M106" s="117">
        <f>SUM(M3:M105)</f>
        <v>154077</v>
      </c>
      <c r="N106" s="117">
        <f>SUM(N3:N105)</f>
        <v>127965</v>
      </c>
    </row>
    <row r="107" spans="1:14" ht="12.75">
      <c r="A107" s="87"/>
      <c r="B107" s="106"/>
      <c r="C107" s="107" t="s">
        <v>146</v>
      </c>
      <c r="D107" s="111">
        <f>AVERAGE(D3:D105)</f>
        <v>23430742.191011235</v>
      </c>
      <c r="E107" s="111">
        <f>AVERAGE(E3:E105)</f>
        <v>496021.68604651163</v>
      </c>
      <c r="F107" s="111">
        <f>AVERAGE(F3:F105)</f>
        <v>147472.1081081081</v>
      </c>
      <c r="G107" s="111">
        <f>AVERAGE(G3:G105)</f>
        <v>5.416666666666667</v>
      </c>
      <c r="H107" s="111">
        <f>AVERAGE(H3:H105)</f>
        <v>3759.0666666666666</v>
      </c>
      <c r="I107" s="111">
        <f>AVERAGE(I3:I105)</f>
        <v>1160.628205128205</v>
      </c>
      <c r="J107" s="111">
        <f>AVERAGE(J3:J105)</f>
        <v>2.442105263157895</v>
      </c>
      <c r="K107" s="104" t="s">
        <v>180</v>
      </c>
      <c r="L107" s="104" t="s">
        <v>180</v>
      </c>
      <c r="M107" s="111">
        <f>AVERAGE(M3:M105)</f>
        <v>1604.96875</v>
      </c>
      <c r="N107" s="111">
        <f>AVERAGE(N3:N105)</f>
        <v>1390.9239130434783</v>
      </c>
    </row>
    <row r="108" spans="1:14" ht="12.75">
      <c r="A108" s="87"/>
      <c r="B108" s="106"/>
      <c r="C108" s="107" t="s">
        <v>147</v>
      </c>
      <c r="D108" s="111">
        <f>MIN(D3:D105)</f>
        <v>0</v>
      </c>
      <c r="E108" s="111">
        <f>MIN(E3:E105)</f>
        <v>0</v>
      </c>
      <c r="F108" s="111">
        <f>MIN(F3:F105)</f>
        <v>0</v>
      </c>
      <c r="G108" s="111">
        <f>MIN(G3:G105)</f>
        <v>0</v>
      </c>
      <c r="H108" s="111">
        <f>MIN(H3:H105)</f>
        <v>0</v>
      </c>
      <c r="I108" s="111">
        <f>MIN(I3:I105)</f>
        <v>0</v>
      </c>
      <c r="J108" s="111">
        <f>MIN(J3:J105)</f>
        <v>0</v>
      </c>
      <c r="K108" s="104" t="s">
        <v>180</v>
      </c>
      <c r="L108" s="104" t="s">
        <v>180</v>
      </c>
      <c r="M108" s="111">
        <f>MIN(M3:M105)</f>
        <v>0</v>
      </c>
      <c r="N108" s="111">
        <f>MIN(N3:N105)</f>
        <v>0</v>
      </c>
    </row>
    <row r="109" spans="1:14" ht="12.75">
      <c r="A109" s="87"/>
      <c r="B109" s="106"/>
      <c r="C109" s="107" t="s">
        <v>148</v>
      </c>
      <c r="D109" s="111">
        <f>MAX(D3:D105)</f>
        <v>188979161</v>
      </c>
      <c r="E109" s="111">
        <f>MAX(E3:E105)</f>
        <v>2257062</v>
      </c>
      <c r="F109" s="111">
        <f>MAX(F3:F105)</f>
        <v>577282</v>
      </c>
      <c r="G109" s="111">
        <f>MAX(G3:G105)</f>
        <v>71</v>
      </c>
      <c r="H109" s="111">
        <f>MAX(H3:H105)</f>
        <v>58082</v>
      </c>
      <c r="I109" s="111">
        <f>MAX(I3:I105)</f>
        <v>21348</v>
      </c>
      <c r="J109" s="111">
        <f>MAX(J3:J105)</f>
        <v>25</v>
      </c>
      <c r="K109" s="104" t="s">
        <v>180</v>
      </c>
      <c r="L109" s="104" t="s">
        <v>180</v>
      </c>
      <c r="M109" s="111">
        <f>MAX(M3:M105)</f>
        <v>24055</v>
      </c>
      <c r="N109" s="111">
        <f>MAX(N3:N105)</f>
        <v>35027</v>
      </c>
    </row>
  </sheetData>
  <sheetProtection selectLockedCells="1" selectUnlockedCells="1"/>
  <mergeCells count="4">
    <mergeCell ref="A1:A2"/>
    <mergeCell ref="B1:C2"/>
    <mergeCell ref="D1:F1"/>
    <mergeCell ref="G1:N1"/>
  </mergeCells>
  <printOptions horizontalCentered="1"/>
  <pageMargins left="0.39375" right="0.39375" top="0.6034722222222222" bottom="0.39375" header="0.39375" footer="0.5118055555555555"/>
  <pageSetup horizontalDpi="300" verticalDpi="300" orientation="landscape" paperSize="9" scale="96"/>
  <headerFooter alignWithMargins="0">
    <oddHeader xml:space="preserve">&amp;L&amp;8Rapport annuel 2012 - Archives départementales&amp;R&amp;"Arial,Italique"&amp;8Service interministériel des Archives de France - &amp;D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T106"/>
  <sheetViews>
    <sheetView workbookViewId="0" topLeftCell="A73">
      <selection activeCell="G21" sqref="G21"/>
    </sheetView>
  </sheetViews>
  <sheetFormatPr defaultColWidth="16.00390625" defaultRowHeight="12.75"/>
  <cols>
    <col min="1" max="1" width="0" style="79" hidden="1" customWidth="1"/>
    <col min="2" max="2" width="5.8515625" style="118" customWidth="1"/>
    <col min="3" max="3" width="20.7109375" style="79" customWidth="1"/>
    <col min="4" max="10" width="10.28125" style="79" customWidth="1"/>
    <col min="11" max="12" width="7.140625" style="79" customWidth="1"/>
    <col min="13" max="14" width="7.57421875" style="79" customWidth="1"/>
    <col min="15" max="15" width="10.28125" style="143" customWidth="1"/>
    <col min="16" max="16" width="10.28125" style="118" customWidth="1"/>
    <col min="17" max="17" width="5.28125" style="79" customWidth="1"/>
    <col min="18" max="18" width="10.28125" style="143" customWidth="1"/>
    <col min="19" max="19" width="10.28125" style="144" customWidth="1"/>
    <col min="20" max="21" width="8.00390625" style="108" customWidth="1"/>
    <col min="22" max="22" width="10.28125" style="143" customWidth="1"/>
    <col min="23" max="16384" width="15.7109375" style="79" customWidth="1"/>
  </cols>
  <sheetData>
    <row r="1" spans="1:22" ht="18" customHeight="1">
      <c r="A1" s="145"/>
      <c r="B1" s="81" t="s">
        <v>1</v>
      </c>
      <c r="C1" s="81"/>
      <c r="D1" s="81" t="s">
        <v>330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 t="s">
        <v>330</v>
      </c>
      <c r="Q1" s="81"/>
      <c r="R1" s="81"/>
      <c r="S1" s="81"/>
      <c r="T1" s="81"/>
      <c r="U1" s="81"/>
      <c r="V1" s="81"/>
    </row>
    <row r="2" spans="1:22" ht="72" customHeight="1">
      <c r="A2" s="145" t="s">
        <v>331</v>
      </c>
      <c r="B2" s="81"/>
      <c r="C2" s="81"/>
      <c r="D2" s="146" t="s">
        <v>332</v>
      </c>
      <c r="E2" s="147" t="s">
        <v>333</v>
      </c>
      <c r="F2" s="147" t="s">
        <v>334</v>
      </c>
      <c r="G2" s="148" t="s">
        <v>335</v>
      </c>
      <c r="H2" s="146" t="s">
        <v>333</v>
      </c>
      <c r="I2" s="148" t="s">
        <v>334</v>
      </c>
      <c r="J2" s="146" t="s">
        <v>336</v>
      </c>
      <c r="K2" s="146" t="s">
        <v>337</v>
      </c>
      <c r="L2" s="149" t="s">
        <v>338</v>
      </c>
      <c r="M2" s="149" t="s">
        <v>339</v>
      </c>
      <c r="N2" s="149" t="s">
        <v>340</v>
      </c>
      <c r="O2" s="150" t="s">
        <v>341</v>
      </c>
      <c r="P2" s="147" t="s">
        <v>342</v>
      </c>
      <c r="Q2" s="147" t="s">
        <v>343</v>
      </c>
      <c r="R2" s="150" t="s">
        <v>344</v>
      </c>
      <c r="S2" s="147" t="s">
        <v>345</v>
      </c>
      <c r="T2" s="147" t="s">
        <v>346</v>
      </c>
      <c r="U2" s="147" t="s">
        <v>347</v>
      </c>
      <c r="V2" s="150" t="s">
        <v>344</v>
      </c>
    </row>
    <row r="3" spans="1:22" ht="12.75">
      <c r="A3" s="79" t="s">
        <v>348</v>
      </c>
      <c r="B3" s="151">
        <v>1</v>
      </c>
      <c r="C3" s="152" t="s">
        <v>13</v>
      </c>
      <c r="D3" s="153">
        <v>361</v>
      </c>
      <c r="E3" s="153">
        <v>114</v>
      </c>
      <c r="F3" s="153">
        <v>18</v>
      </c>
      <c r="G3" s="153">
        <v>58</v>
      </c>
      <c r="H3" s="153">
        <v>4</v>
      </c>
      <c r="I3" s="153">
        <v>6</v>
      </c>
      <c r="J3" s="153">
        <v>46</v>
      </c>
      <c r="K3" s="153">
        <v>16</v>
      </c>
      <c r="L3" s="153">
        <v>0</v>
      </c>
      <c r="M3" s="153">
        <v>46</v>
      </c>
      <c r="N3" s="153">
        <v>8</v>
      </c>
      <c r="O3" s="154">
        <v>4274.465</v>
      </c>
      <c r="P3" s="155" t="s">
        <v>163</v>
      </c>
      <c r="Q3" s="156">
        <v>2</v>
      </c>
      <c r="R3" s="156">
        <v>2632</v>
      </c>
      <c r="S3" s="157" t="s">
        <v>163</v>
      </c>
      <c r="T3" s="153">
        <v>3</v>
      </c>
      <c r="U3" s="153">
        <v>2</v>
      </c>
      <c r="V3" s="154">
        <v>3205.5</v>
      </c>
    </row>
    <row r="4" spans="1:22" ht="12.75">
      <c r="A4" s="79" t="s">
        <v>349</v>
      </c>
      <c r="B4" s="151">
        <v>2</v>
      </c>
      <c r="C4" s="152" t="s">
        <v>15</v>
      </c>
      <c r="D4" s="153">
        <v>783</v>
      </c>
      <c r="E4" s="153">
        <v>546</v>
      </c>
      <c r="F4" s="153">
        <v>15</v>
      </c>
      <c r="G4" s="153">
        <v>36</v>
      </c>
      <c r="H4" s="153">
        <v>0</v>
      </c>
      <c r="I4" s="153">
        <v>0</v>
      </c>
      <c r="J4" s="153">
        <v>15</v>
      </c>
      <c r="K4" s="153">
        <v>0</v>
      </c>
      <c r="L4" s="153">
        <v>0</v>
      </c>
      <c r="M4" s="153">
        <v>20</v>
      </c>
      <c r="N4" s="153">
        <v>26</v>
      </c>
      <c r="O4" s="154">
        <v>4174.81</v>
      </c>
      <c r="P4" s="155" t="s">
        <v>328</v>
      </c>
      <c r="Q4" s="158" t="s">
        <v>180</v>
      </c>
      <c r="R4" s="159" t="s">
        <v>180</v>
      </c>
      <c r="S4" s="157" t="s">
        <v>328</v>
      </c>
      <c r="T4" s="160" t="s">
        <v>180</v>
      </c>
      <c r="U4" s="160" t="s">
        <v>180</v>
      </c>
      <c r="V4" s="159" t="s">
        <v>180</v>
      </c>
    </row>
    <row r="5" spans="1:22" ht="12.75">
      <c r="A5" s="79" t="s">
        <v>350</v>
      </c>
      <c r="B5" s="151">
        <v>3</v>
      </c>
      <c r="C5" s="152" t="s">
        <v>17</v>
      </c>
      <c r="D5" s="153">
        <v>295</v>
      </c>
      <c r="E5" s="153">
        <v>216</v>
      </c>
      <c r="F5" s="153">
        <v>0</v>
      </c>
      <c r="G5" s="153">
        <v>25</v>
      </c>
      <c r="H5" s="153">
        <v>17</v>
      </c>
      <c r="I5" s="153">
        <v>0</v>
      </c>
      <c r="J5" s="153">
        <v>0</v>
      </c>
      <c r="K5" s="153">
        <v>0</v>
      </c>
      <c r="L5" s="153">
        <v>0</v>
      </c>
      <c r="M5" s="153">
        <v>14</v>
      </c>
      <c r="N5" s="153">
        <v>2</v>
      </c>
      <c r="O5" s="154">
        <v>1518.83</v>
      </c>
      <c r="P5" s="155" t="s">
        <v>328</v>
      </c>
      <c r="Q5" s="158" t="s">
        <v>180</v>
      </c>
      <c r="R5" s="159" t="s">
        <v>180</v>
      </c>
      <c r="S5" s="161" t="s">
        <v>328</v>
      </c>
      <c r="T5" s="160" t="s">
        <v>180</v>
      </c>
      <c r="U5" s="160" t="s">
        <v>180</v>
      </c>
      <c r="V5" s="159" t="s">
        <v>180</v>
      </c>
    </row>
    <row r="6" spans="1:22" ht="12.75">
      <c r="A6" s="79" t="s">
        <v>351</v>
      </c>
      <c r="B6" s="151">
        <v>4</v>
      </c>
      <c r="C6" s="152" t="s">
        <v>19</v>
      </c>
      <c r="D6" s="153">
        <v>185</v>
      </c>
      <c r="E6" s="153">
        <v>161</v>
      </c>
      <c r="F6" s="153">
        <v>4</v>
      </c>
      <c r="G6" s="153">
        <v>15</v>
      </c>
      <c r="H6" s="153">
        <v>8</v>
      </c>
      <c r="I6" s="153">
        <v>0</v>
      </c>
      <c r="J6" s="153">
        <v>4</v>
      </c>
      <c r="K6" s="153">
        <v>0</v>
      </c>
      <c r="L6" s="153">
        <v>0</v>
      </c>
      <c r="M6" s="153">
        <v>36</v>
      </c>
      <c r="N6" s="153">
        <v>0</v>
      </c>
      <c r="O6" s="154">
        <v>1138.45</v>
      </c>
      <c r="P6" s="155" t="s">
        <v>163</v>
      </c>
      <c r="Q6" s="156">
        <v>1</v>
      </c>
      <c r="R6" s="154">
        <v>915.5</v>
      </c>
      <c r="S6" s="157" t="s">
        <v>163</v>
      </c>
      <c r="T6" s="153">
        <v>1</v>
      </c>
      <c r="U6" s="153">
        <v>1</v>
      </c>
      <c r="V6" s="154">
        <v>229.2</v>
      </c>
    </row>
    <row r="7" spans="1:22" ht="12.75">
      <c r="A7" s="79" t="s">
        <v>352</v>
      </c>
      <c r="B7" s="151">
        <v>5</v>
      </c>
      <c r="C7" s="152" t="s">
        <v>20</v>
      </c>
      <c r="D7" s="153">
        <v>169</v>
      </c>
      <c r="E7" s="153">
        <v>169</v>
      </c>
      <c r="F7" s="153">
        <v>0</v>
      </c>
      <c r="G7" s="153">
        <v>8</v>
      </c>
      <c r="H7" s="153">
        <v>7</v>
      </c>
      <c r="I7" s="153">
        <v>0</v>
      </c>
      <c r="J7" s="153">
        <v>30</v>
      </c>
      <c r="K7" s="153">
        <v>18</v>
      </c>
      <c r="L7" s="153">
        <v>9</v>
      </c>
      <c r="M7" s="153">
        <v>35</v>
      </c>
      <c r="N7" s="153">
        <v>2</v>
      </c>
      <c r="O7" s="154">
        <v>944.75</v>
      </c>
      <c r="P7" s="155" t="s">
        <v>328</v>
      </c>
      <c r="Q7" s="158" t="s">
        <v>180</v>
      </c>
      <c r="R7" s="159" t="s">
        <v>180</v>
      </c>
      <c r="S7" s="157" t="s">
        <v>328</v>
      </c>
      <c r="T7" s="160" t="s">
        <v>180</v>
      </c>
      <c r="U7" s="160" t="s">
        <v>180</v>
      </c>
      <c r="V7" s="159" t="s">
        <v>180</v>
      </c>
    </row>
    <row r="8" spans="1:22" ht="12.75">
      <c r="A8" s="79" t="s">
        <v>353</v>
      </c>
      <c r="B8" s="151">
        <v>6</v>
      </c>
      <c r="C8" s="152" t="s">
        <v>21</v>
      </c>
      <c r="D8" s="153">
        <v>106</v>
      </c>
      <c r="E8" s="153">
        <v>88</v>
      </c>
      <c r="F8" s="153">
        <v>17</v>
      </c>
      <c r="G8" s="153">
        <v>57</v>
      </c>
      <c r="H8" s="153">
        <v>36</v>
      </c>
      <c r="I8" s="153">
        <v>3</v>
      </c>
      <c r="J8" s="153">
        <v>34</v>
      </c>
      <c r="K8" s="153">
        <v>7</v>
      </c>
      <c r="L8" s="153">
        <v>6</v>
      </c>
      <c r="M8" s="153">
        <v>3</v>
      </c>
      <c r="N8" s="153">
        <v>1</v>
      </c>
      <c r="O8" s="154">
        <v>9669</v>
      </c>
      <c r="P8" s="155" t="s">
        <v>328</v>
      </c>
      <c r="Q8" s="158" t="s">
        <v>180</v>
      </c>
      <c r="R8" s="159" t="s">
        <v>180</v>
      </c>
      <c r="S8" s="157" t="s">
        <v>328</v>
      </c>
      <c r="T8" s="160" t="s">
        <v>180</v>
      </c>
      <c r="U8" s="160" t="s">
        <v>180</v>
      </c>
      <c r="V8" s="159" t="s">
        <v>180</v>
      </c>
    </row>
    <row r="9" spans="1:22" ht="12.75">
      <c r="A9" s="79" t="s">
        <v>354</v>
      </c>
      <c r="B9" s="151">
        <v>7</v>
      </c>
      <c r="C9" s="152" t="s">
        <v>24</v>
      </c>
      <c r="D9" s="153">
        <v>313</v>
      </c>
      <c r="E9" s="153">
        <v>164</v>
      </c>
      <c r="F9" s="153">
        <v>8</v>
      </c>
      <c r="G9" s="153">
        <v>25</v>
      </c>
      <c r="H9" s="153">
        <v>17</v>
      </c>
      <c r="I9" s="153">
        <v>1</v>
      </c>
      <c r="J9" s="153">
        <v>23</v>
      </c>
      <c r="K9" s="153">
        <v>7</v>
      </c>
      <c r="L9" s="153">
        <v>3</v>
      </c>
      <c r="M9" s="153">
        <v>49</v>
      </c>
      <c r="N9" s="153">
        <v>27</v>
      </c>
      <c r="O9" s="154">
        <v>1298.78</v>
      </c>
      <c r="P9" s="155" t="s">
        <v>328</v>
      </c>
      <c r="Q9" s="158" t="s">
        <v>180</v>
      </c>
      <c r="R9" s="159" t="s">
        <v>180</v>
      </c>
      <c r="S9" s="157" t="s">
        <v>328</v>
      </c>
      <c r="T9" s="160" t="s">
        <v>180</v>
      </c>
      <c r="U9" s="160" t="s">
        <v>180</v>
      </c>
      <c r="V9" s="159" t="s">
        <v>180</v>
      </c>
    </row>
    <row r="10" spans="1:22" ht="12.75">
      <c r="A10" s="79" t="s">
        <v>355</v>
      </c>
      <c r="B10" s="151">
        <v>8</v>
      </c>
      <c r="C10" s="152" t="s">
        <v>26</v>
      </c>
      <c r="D10" s="153">
        <v>442</v>
      </c>
      <c r="E10" s="153">
        <v>399</v>
      </c>
      <c r="F10" s="153">
        <v>11</v>
      </c>
      <c r="G10" s="153">
        <v>21</v>
      </c>
      <c r="H10" s="153">
        <v>13</v>
      </c>
      <c r="I10" s="153">
        <v>1</v>
      </c>
      <c r="J10" s="153">
        <v>41</v>
      </c>
      <c r="K10" s="153">
        <v>12</v>
      </c>
      <c r="L10" s="153">
        <v>13</v>
      </c>
      <c r="M10" s="153">
        <v>46</v>
      </c>
      <c r="N10" s="153">
        <v>12</v>
      </c>
      <c r="O10" s="154">
        <v>2432.25</v>
      </c>
      <c r="P10" s="155" t="s">
        <v>328</v>
      </c>
      <c r="Q10" s="158" t="s">
        <v>180</v>
      </c>
      <c r="R10" s="159" t="s">
        <v>180</v>
      </c>
      <c r="S10" s="157" t="s">
        <v>163</v>
      </c>
      <c r="T10" s="153">
        <v>1</v>
      </c>
      <c r="U10" s="153">
        <v>1</v>
      </c>
      <c r="V10" s="154">
        <v>0</v>
      </c>
    </row>
    <row r="11" spans="1:22" ht="12.75">
      <c r="A11" s="79" t="s">
        <v>356</v>
      </c>
      <c r="B11" s="151">
        <v>9</v>
      </c>
      <c r="C11" s="152" t="s">
        <v>28</v>
      </c>
      <c r="D11" s="153">
        <v>318</v>
      </c>
      <c r="E11" s="153">
        <v>301</v>
      </c>
      <c r="F11" s="153">
        <v>0</v>
      </c>
      <c r="G11" s="153">
        <v>14</v>
      </c>
      <c r="H11" s="153">
        <v>1</v>
      </c>
      <c r="I11" s="153">
        <v>0</v>
      </c>
      <c r="J11" s="153">
        <v>0</v>
      </c>
      <c r="K11" s="153">
        <v>9</v>
      </c>
      <c r="L11" s="153">
        <v>0</v>
      </c>
      <c r="M11" s="153">
        <v>8</v>
      </c>
      <c r="N11" s="153">
        <v>3</v>
      </c>
      <c r="O11" s="154">
        <v>238.9</v>
      </c>
      <c r="P11" s="155" t="s">
        <v>163</v>
      </c>
      <c r="Q11" s="156">
        <v>1</v>
      </c>
      <c r="R11" s="154">
        <v>228.7</v>
      </c>
      <c r="S11" s="157" t="s">
        <v>328</v>
      </c>
      <c r="T11" s="160" t="s">
        <v>180</v>
      </c>
      <c r="U11" s="160" t="s">
        <v>180</v>
      </c>
      <c r="V11" s="159" t="s">
        <v>180</v>
      </c>
    </row>
    <row r="12" spans="1:22" ht="12.75">
      <c r="A12" s="79" t="s">
        <v>357</v>
      </c>
      <c r="B12" s="151">
        <v>10</v>
      </c>
      <c r="C12" s="152" t="s">
        <v>29</v>
      </c>
      <c r="D12" s="153">
        <v>411</v>
      </c>
      <c r="E12" s="153">
        <v>292</v>
      </c>
      <c r="F12" s="153">
        <v>7</v>
      </c>
      <c r="G12" s="153">
        <v>22</v>
      </c>
      <c r="H12" s="153">
        <v>6</v>
      </c>
      <c r="I12" s="153">
        <v>3</v>
      </c>
      <c r="J12" s="153">
        <v>16</v>
      </c>
      <c r="K12" s="153">
        <v>2</v>
      </c>
      <c r="L12" s="153">
        <v>2</v>
      </c>
      <c r="M12" s="153">
        <v>16</v>
      </c>
      <c r="N12" s="153">
        <v>3</v>
      </c>
      <c r="O12" s="154">
        <v>2853.68</v>
      </c>
      <c r="P12" s="155" t="s">
        <v>163</v>
      </c>
      <c r="Q12" s="156">
        <v>1</v>
      </c>
      <c r="R12" s="156">
        <v>12153</v>
      </c>
      <c r="S12" s="157" t="s">
        <v>328</v>
      </c>
      <c r="T12" s="160" t="s">
        <v>180</v>
      </c>
      <c r="U12" s="160" t="s">
        <v>180</v>
      </c>
      <c r="V12" s="159" t="s">
        <v>180</v>
      </c>
    </row>
    <row r="13" spans="1:22" ht="12.75">
      <c r="A13" s="79" t="s">
        <v>358</v>
      </c>
      <c r="B13" s="151">
        <v>11</v>
      </c>
      <c r="C13" s="152" t="s">
        <v>31</v>
      </c>
      <c r="D13" s="153">
        <v>415</v>
      </c>
      <c r="E13" s="153">
        <v>337</v>
      </c>
      <c r="F13" s="153">
        <v>36</v>
      </c>
      <c r="G13" s="153">
        <v>26</v>
      </c>
      <c r="H13" s="153">
        <v>21</v>
      </c>
      <c r="I13" s="153">
        <v>6</v>
      </c>
      <c r="J13" s="153">
        <v>43</v>
      </c>
      <c r="K13" s="153">
        <v>0</v>
      </c>
      <c r="L13" s="153">
        <v>0</v>
      </c>
      <c r="M13" s="153">
        <v>132</v>
      </c>
      <c r="N13" s="153">
        <v>42</v>
      </c>
      <c r="O13" s="154">
        <v>2205.5</v>
      </c>
      <c r="P13" s="155" t="s">
        <v>163</v>
      </c>
      <c r="Q13" s="156">
        <v>2</v>
      </c>
      <c r="R13" s="159" t="s">
        <v>22</v>
      </c>
      <c r="S13" s="157" t="s">
        <v>328</v>
      </c>
      <c r="T13" s="160" t="s">
        <v>180</v>
      </c>
      <c r="U13" s="160" t="s">
        <v>180</v>
      </c>
      <c r="V13" s="159" t="s">
        <v>180</v>
      </c>
    </row>
    <row r="14" spans="1:22" ht="12.75">
      <c r="A14" s="79" t="s">
        <v>359</v>
      </c>
      <c r="B14" s="151">
        <v>12</v>
      </c>
      <c r="C14" s="152" t="s">
        <v>32</v>
      </c>
      <c r="D14" s="153">
        <v>280</v>
      </c>
      <c r="E14" s="153">
        <v>280</v>
      </c>
      <c r="F14" s="153">
        <v>0</v>
      </c>
      <c r="G14" s="153">
        <v>24</v>
      </c>
      <c r="H14" s="153">
        <v>23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4">
        <v>2575.66</v>
      </c>
      <c r="P14" s="155" t="s">
        <v>328</v>
      </c>
      <c r="Q14" s="158" t="s">
        <v>180</v>
      </c>
      <c r="R14" s="159" t="s">
        <v>180</v>
      </c>
      <c r="S14" s="157" t="s">
        <v>328</v>
      </c>
      <c r="T14" s="160" t="s">
        <v>180</v>
      </c>
      <c r="U14" s="160" t="s">
        <v>180</v>
      </c>
      <c r="V14" s="159" t="s">
        <v>180</v>
      </c>
    </row>
    <row r="15" spans="1:22" ht="12.75">
      <c r="A15" s="79" t="s">
        <v>360</v>
      </c>
      <c r="B15" s="151">
        <v>13</v>
      </c>
      <c r="C15" s="152" t="s">
        <v>33</v>
      </c>
      <c r="D15" s="153">
        <v>23</v>
      </c>
      <c r="E15" s="153">
        <v>19</v>
      </c>
      <c r="F15" s="153">
        <v>18</v>
      </c>
      <c r="G15" s="153">
        <v>96</v>
      </c>
      <c r="H15" s="153">
        <v>44</v>
      </c>
      <c r="I15" s="153">
        <v>16</v>
      </c>
      <c r="J15" s="153">
        <v>20</v>
      </c>
      <c r="K15" s="153">
        <v>2</v>
      </c>
      <c r="L15" s="153">
        <v>0</v>
      </c>
      <c r="M15" s="153">
        <v>22</v>
      </c>
      <c r="N15" s="153">
        <v>3</v>
      </c>
      <c r="O15" s="154">
        <v>13468.3</v>
      </c>
      <c r="P15" s="155" t="s">
        <v>163</v>
      </c>
      <c r="Q15" s="156">
        <v>2</v>
      </c>
      <c r="R15" s="154">
        <v>15000</v>
      </c>
      <c r="S15" s="157" t="s">
        <v>328</v>
      </c>
      <c r="T15" s="160" t="s">
        <v>180</v>
      </c>
      <c r="U15" s="160" t="s">
        <v>180</v>
      </c>
      <c r="V15" s="159" t="s">
        <v>180</v>
      </c>
    </row>
    <row r="16" spans="1:22" ht="12.75">
      <c r="A16" s="79" t="s">
        <v>361</v>
      </c>
      <c r="B16" s="151">
        <v>14</v>
      </c>
      <c r="C16" s="152" t="s">
        <v>35</v>
      </c>
      <c r="D16" s="153">
        <v>644</v>
      </c>
      <c r="E16" s="153">
        <v>634</v>
      </c>
      <c r="F16" s="153">
        <v>7</v>
      </c>
      <c r="G16" s="153">
        <v>62</v>
      </c>
      <c r="H16" s="153">
        <v>47</v>
      </c>
      <c r="I16" s="153">
        <v>1</v>
      </c>
      <c r="J16" s="153">
        <v>14</v>
      </c>
      <c r="K16" s="153">
        <v>0</v>
      </c>
      <c r="L16" s="153">
        <v>1</v>
      </c>
      <c r="M16" s="153">
        <v>171</v>
      </c>
      <c r="N16" s="153">
        <v>8</v>
      </c>
      <c r="O16" s="154">
        <v>10416.82</v>
      </c>
      <c r="P16" s="155" t="s">
        <v>163</v>
      </c>
      <c r="Q16" s="156">
        <v>5</v>
      </c>
      <c r="R16" s="154">
        <v>56133.37</v>
      </c>
      <c r="S16" s="157" t="s">
        <v>163</v>
      </c>
      <c r="T16" s="153">
        <v>3</v>
      </c>
      <c r="U16" s="153">
        <v>3</v>
      </c>
      <c r="V16" s="154">
        <v>12927</v>
      </c>
    </row>
    <row r="17" spans="1:22" ht="12.75">
      <c r="A17" s="79" t="s">
        <v>362</v>
      </c>
      <c r="B17" s="151">
        <v>15</v>
      </c>
      <c r="C17" s="152" t="s">
        <v>36</v>
      </c>
      <c r="D17" s="153">
        <v>251</v>
      </c>
      <c r="E17" s="153">
        <v>231</v>
      </c>
      <c r="F17" s="153">
        <v>2</v>
      </c>
      <c r="G17" s="153">
        <v>9</v>
      </c>
      <c r="H17" s="153">
        <v>7</v>
      </c>
      <c r="I17" s="153">
        <v>1</v>
      </c>
      <c r="J17" s="153">
        <v>13</v>
      </c>
      <c r="K17" s="153">
        <v>5</v>
      </c>
      <c r="L17" s="153">
        <v>5</v>
      </c>
      <c r="M17" s="153">
        <v>1</v>
      </c>
      <c r="N17" s="153">
        <v>44</v>
      </c>
      <c r="O17" s="154">
        <v>1557</v>
      </c>
      <c r="P17" s="155" t="s">
        <v>328</v>
      </c>
      <c r="Q17" s="158" t="s">
        <v>180</v>
      </c>
      <c r="R17" s="159" t="s">
        <v>180</v>
      </c>
      <c r="S17" s="157" t="s">
        <v>163</v>
      </c>
      <c r="T17" s="153">
        <v>1</v>
      </c>
      <c r="U17" s="153">
        <v>10</v>
      </c>
      <c r="V17" s="154">
        <v>0</v>
      </c>
    </row>
    <row r="18" spans="1:22" ht="12.75">
      <c r="A18" s="79" t="s">
        <v>363</v>
      </c>
      <c r="B18" s="151">
        <v>16</v>
      </c>
      <c r="C18" s="152" t="s">
        <v>364</v>
      </c>
      <c r="D18" s="153">
        <v>373</v>
      </c>
      <c r="E18" s="153">
        <v>339</v>
      </c>
      <c r="F18" s="153">
        <v>15</v>
      </c>
      <c r="G18" s="153">
        <v>31</v>
      </c>
      <c r="H18" s="153">
        <v>3</v>
      </c>
      <c r="I18" s="153">
        <v>3</v>
      </c>
      <c r="J18" s="153">
        <v>18</v>
      </c>
      <c r="K18" s="153">
        <v>0</v>
      </c>
      <c r="L18" s="153">
        <v>0</v>
      </c>
      <c r="M18" s="153">
        <v>10</v>
      </c>
      <c r="N18" s="153">
        <v>0</v>
      </c>
      <c r="O18" s="154">
        <v>4430.06</v>
      </c>
      <c r="P18" s="155" t="s">
        <v>328</v>
      </c>
      <c r="Q18" s="158" t="s">
        <v>180</v>
      </c>
      <c r="R18" s="159" t="s">
        <v>180</v>
      </c>
      <c r="S18" s="157" t="s">
        <v>328</v>
      </c>
      <c r="T18" s="160" t="s">
        <v>180</v>
      </c>
      <c r="U18" s="160" t="s">
        <v>180</v>
      </c>
      <c r="V18" s="159" t="s">
        <v>180</v>
      </c>
    </row>
    <row r="19" spans="1:22" ht="12.75">
      <c r="A19" s="79" t="s">
        <v>365</v>
      </c>
      <c r="B19" s="151">
        <v>17</v>
      </c>
      <c r="C19" s="152" t="s">
        <v>39</v>
      </c>
      <c r="D19" s="153">
        <v>409</v>
      </c>
      <c r="E19" s="162">
        <v>3</v>
      </c>
      <c r="F19" s="153">
        <v>6</v>
      </c>
      <c r="G19" s="153">
        <v>63</v>
      </c>
      <c r="H19" s="153">
        <v>4</v>
      </c>
      <c r="I19" s="153">
        <v>6</v>
      </c>
      <c r="J19" s="153">
        <v>28</v>
      </c>
      <c r="K19" s="153">
        <v>16</v>
      </c>
      <c r="L19" s="153">
        <v>0</v>
      </c>
      <c r="M19" s="153">
        <v>56</v>
      </c>
      <c r="N19" s="153">
        <v>45</v>
      </c>
      <c r="O19" s="154">
        <v>7228.5</v>
      </c>
      <c r="P19" s="155" t="s">
        <v>163</v>
      </c>
      <c r="Q19" s="156">
        <v>3</v>
      </c>
      <c r="R19" s="154">
        <v>6875</v>
      </c>
      <c r="S19" s="157" t="s">
        <v>328</v>
      </c>
      <c r="T19" s="160" t="s">
        <v>180</v>
      </c>
      <c r="U19" s="160" t="s">
        <v>180</v>
      </c>
      <c r="V19" s="159" t="s">
        <v>180</v>
      </c>
    </row>
    <row r="20" spans="1:22" ht="12.75">
      <c r="A20" s="79" t="s">
        <v>366</v>
      </c>
      <c r="B20" s="151">
        <v>18</v>
      </c>
      <c r="C20" s="152" t="s">
        <v>41</v>
      </c>
      <c r="D20" s="153">
        <v>269</v>
      </c>
      <c r="E20" s="153">
        <v>123</v>
      </c>
      <c r="F20" s="153">
        <v>10</v>
      </c>
      <c r="G20" s="153">
        <v>21</v>
      </c>
      <c r="H20" s="153">
        <v>8</v>
      </c>
      <c r="I20" s="153">
        <v>0</v>
      </c>
      <c r="J20" s="153">
        <v>14</v>
      </c>
      <c r="K20" s="153">
        <v>2</v>
      </c>
      <c r="L20" s="153">
        <v>1</v>
      </c>
      <c r="M20" s="153">
        <v>41</v>
      </c>
      <c r="N20" s="153">
        <v>1</v>
      </c>
      <c r="O20" s="154">
        <v>2729.22</v>
      </c>
      <c r="P20" s="155" t="s">
        <v>328</v>
      </c>
      <c r="Q20" s="158" t="s">
        <v>180</v>
      </c>
      <c r="R20" s="159" t="s">
        <v>180</v>
      </c>
      <c r="S20" s="157" t="s">
        <v>328</v>
      </c>
      <c r="T20" s="160" t="s">
        <v>180</v>
      </c>
      <c r="U20" s="160" t="s">
        <v>180</v>
      </c>
      <c r="V20" s="159" t="s">
        <v>180</v>
      </c>
    </row>
    <row r="21" spans="1:22" ht="12.75">
      <c r="A21" s="79" t="s">
        <v>367</v>
      </c>
      <c r="B21" s="151">
        <v>19</v>
      </c>
      <c r="C21" s="152" t="s">
        <v>43</v>
      </c>
      <c r="D21" s="153">
        <v>268</v>
      </c>
      <c r="E21" s="153">
        <v>267</v>
      </c>
      <c r="F21" s="153">
        <v>22</v>
      </c>
      <c r="G21" s="153">
        <v>18</v>
      </c>
      <c r="H21" s="153">
        <v>17</v>
      </c>
      <c r="I21" s="153">
        <v>0</v>
      </c>
      <c r="J21" s="153">
        <v>25</v>
      </c>
      <c r="K21" s="153">
        <v>2</v>
      </c>
      <c r="L21" s="153">
        <v>0</v>
      </c>
      <c r="M21" s="153">
        <v>19</v>
      </c>
      <c r="N21" s="153">
        <v>9</v>
      </c>
      <c r="O21" s="154">
        <v>3576.41</v>
      </c>
      <c r="P21" s="155" t="s">
        <v>328</v>
      </c>
      <c r="Q21" s="158" t="s">
        <v>180</v>
      </c>
      <c r="R21" s="159" t="s">
        <v>180</v>
      </c>
      <c r="S21" s="157" t="s">
        <v>328</v>
      </c>
      <c r="T21" s="153">
        <v>0</v>
      </c>
      <c r="U21" s="153">
        <v>1</v>
      </c>
      <c r="V21" s="154">
        <v>180</v>
      </c>
    </row>
    <row r="22" spans="2:22" ht="12.75">
      <c r="B22" s="151" t="s">
        <v>45</v>
      </c>
      <c r="C22" s="163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5"/>
      <c r="P22" s="166"/>
      <c r="Q22" s="167"/>
      <c r="R22" s="168"/>
      <c r="S22" s="169"/>
      <c r="T22" s="164"/>
      <c r="U22" s="164"/>
      <c r="V22" s="165"/>
    </row>
    <row r="23" spans="1:22" ht="12.75">
      <c r="A23" s="79" t="s">
        <v>368</v>
      </c>
      <c r="B23" s="170" t="s">
        <v>47</v>
      </c>
      <c r="C23" s="152" t="s">
        <v>48</v>
      </c>
      <c r="D23" s="153">
        <v>221</v>
      </c>
      <c r="E23" s="153">
        <v>217</v>
      </c>
      <c r="F23" s="153">
        <v>0</v>
      </c>
      <c r="G23" s="153">
        <v>15</v>
      </c>
      <c r="H23" s="153">
        <v>9</v>
      </c>
      <c r="I23" s="153">
        <v>0</v>
      </c>
      <c r="J23" s="153">
        <v>0</v>
      </c>
      <c r="K23" s="153">
        <v>0</v>
      </c>
      <c r="L23" s="153">
        <v>0</v>
      </c>
      <c r="M23" s="153">
        <v>2</v>
      </c>
      <c r="N23" s="153">
        <v>0</v>
      </c>
      <c r="O23" s="154">
        <v>1045.55</v>
      </c>
      <c r="P23" s="155" t="s">
        <v>163</v>
      </c>
      <c r="Q23" s="156">
        <v>5</v>
      </c>
      <c r="R23" s="158" t="s">
        <v>22</v>
      </c>
      <c r="S23" s="157" t="s">
        <v>163</v>
      </c>
      <c r="T23" s="153">
        <v>0</v>
      </c>
      <c r="U23" s="153">
        <v>2</v>
      </c>
      <c r="V23" s="154">
        <v>168.5</v>
      </c>
    </row>
    <row r="24" spans="1:22" ht="12.75">
      <c r="A24" s="79" t="s">
        <v>369</v>
      </c>
      <c r="B24" s="170">
        <v>21</v>
      </c>
      <c r="C24" s="152" t="s">
        <v>50</v>
      </c>
      <c r="D24" s="153">
        <v>681</v>
      </c>
      <c r="E24" s="153">
        <v>648</v>
      </c>
      <c r="F24" s="153">
        <v>69</v>
      </c>
      <c r="G24" s="153">
        <v>25</v>
      </c>
      <c r="H24" s="153">
        <v>11</v>
      </c>
      <c r="I24" s="153">
        <v>6</v>
      </c>
      <c r="J24" s="153">
        <v>81</v>
      </c>
      <c r="K24" s="153">
        <v>0</v>
      </c>
      <c r="L24" s="153">
        <v>0</v>
      </c>
      <c r="M24" s="153">
        <v>12</v>
      </c>
      <c r="N24" s="153">
        <v>0</v>
      </c>
      <c r="O24" s="154">
        <v>10169.45</v>
      </c>
      <c r="P24" s="155" t="s">
        <v>328</v>
      </c>
      <c r="Q24" s="158" t="s">
        <v>180</v>
      </c>
      <c r="R24" s="159" t="s">
        <v>180</v>
      </c>
      <c r="S24" s="157" t="s">
        <v>328</v>
      </c>
      <c r="T24" s="160" t="s">
        <v>180</v>
      </c>
      <c r="U24" s="160" t="s">
        <v>180</v>
      </c>
      <c r="V24" s="159" t="s">
        <v>180</v>
      </c>
    </row>
    <row r="25" spans="2:22" ht="12.75">
      <c r="B25" s="170">
        <v>22</v>
      </c>
      <c r="C25" s="152" t="s">
        <v>370</v>
      </c>
      <c r="D25" s="153">
        <v>306</v>
      </c>
      <c r="E25" s="171" t="s">
        <v>22</v>
      </c>
      <c r="F25" s="153">
        <v>14</v>
      </c>
      <c r="G25" s="153">
        <v>67</v>
      </c>
      <c r="H25" s="171" t="s">
        <v>22</v>
      </c>
      <c r="I25" s="153">
        <v>1</v>
      </c>
      <c r="J25" s="153">
        <v>10</v>
      </c>
      <c r="K25" s="153">
        <v>0</v>
      </c>
      <c r="L25" s="153">
        <v>10</v>
      </c>
      <c r="M25" s="153">
        <v>71</v>
      </c>
      <c r="N25" s="153">
        <v>13</v>
      </c>
      <c r="O25" s="154">
        <v>4315.68</v>
      </c>
      <c r="P25" s="155" t="s">
        <v>328</v>
      </c>
      <c r="Q25" s="158" t="s">
        <v>180</v>
      </c>
      <c r="R25" s="159" t="s">
        <v>180</v>
      </c>
      <c r="S25" s="157" t="s">
        <v>328</v>
      </c>
      <c r="T25" s="160" t="s">
        <v>180</v>
      </c>
      <c r="U25" s="160" t="s">
        <v>180</v>
      </c>
      <c r="V25" s="159" t="s">
        <v>180</v>
      </c>
    </row>
    <row r="26" spans="2:22" ht="12.75">
      <c r="B26" s="170">
        <v>23</v>
      </c>
      <c r="C26" s="152"/>
      <c r="D26" s="153"/>
      <c r="E26" s="171"/>
      <c r="F26" s="153"/>
      <c r="G26" s="153"/>
      <c r="H26" s="171"/>
      <c r="I26" s="153"/>
      <c r="J26" s="153"/>
      <c r="K26" s="153"/>
      <c r="L26" s="153"/>
      <c r="M26" s="153"/>
      <c r="N26" s="153"/>
      <c r="O26" s="154"/>
      <c r="P26" s="155"/>
      <c r="Q26" s="158"/>
      <c r="R26" s="159"/>
      <c r="S26" s="157"/>
      <c r="T26" s="160"/>
      <c r="U26" s="160"/>
      <c r="V26" s="159"/>
    </row>
    <row r="27" spans="1:22" ht="12.75">
      <c r="A27" s="79" t="s">
        <v>371</v>
      </c>
      <c r="B27" s="170">
        <v>24</v>
      </c>
      <c r="C27" s="152" t="s">
        <v>55</v>
      </c>
      <c r="D27" s="153">
        <v>528</v>
      </c>
      <c r="E27" s="153">
        <v>477</v>
      </c>
      <c r="F27" s="153">
        <v>8</v>
      </c>
      <c r="G27" s="153">
        <v>31</v>
      </c>
      <c r="H27" s="153">
        <v>29</v>
      </c>
      <c r="I27" s="153">
        <v>0</v>
      </c>
      <c r="J27" s="153">
        <v>8</v>
      </c>
      <c r="K27" s="153">
        <v>0</v>
      </c>
      <c r="L27" s="153">
        <v>0</v>
      </c>
      <c r="M27" s="153">
        <v>5</v>
      </c>
      <c r="N27" s="153">
        <v>0</v>
      </c>
      <c r="O27" s="154">
        <v>1957.96</v>
      </c>
      <c r="P27" s="155" t="s">
        <v>328</v>
      </c>
      <c r="Q27" s="158" t="s">
        <v>180</v>
      </c>
      <c r="R27" s="159" t="s">
        <v>180</v>
      </c>
      <c r="S27" s="157" t="s">
        <v>163</v>
      </c>
      <c r="T27" s="153">
        <v>4</v>
      </c>
      <c r="U27" s="153">
        <v>3</v>
      </c>
      <c r="V27" s="154">
        <v>783</v>
      </c>
    </row>
    <row r="28" spans="1:22" ht="12.75">
      <c r="A28" s="79" t="s">
        <v>372</v>
      </c>
      <c r="B28" s="170">
        <v>25</v>
      </c>
      <c r="C28" s="152" t="s">
        <v>57</v>
      </c>
      <c r="D28" s="153">
        <v>553</v>
      </c>
      <c r="E28" s="153">
        <v>544</v>
      </c>
      <c r="F28" s="153">
        <v>18</v>
      </c>
      <c r="G28" s="153">
        <v>41</v>
      </c>
      <c r="H28" s="153">
        <v>16</v>
      </c>
      <c r="I28" s="153">
        <v>8</v>
      </c>
      <c r="J28" s="153">
        <v>35</v>
      </c>
      <c r="K28" s="153">
        <v>6</v>
      </c>
      <c r="L28" s="153">
        <v>1</v>
      </c>
      <c r="M28" s="153">
        <v>54</v>
      </c>
      <c r="N28" s="153">
        <v>4</v>
      </c>
      <c r="O28" s="154">
        <v>4913.25</v>
      </c>
      <c r="P28" s="155" t="s">
        <v>328</v>
      </c>
      <c r="Q28" s="158" t="s">
        <v>180</v>
      </c>
      <c r="R28" s="159" t="s">
        <v>180</v>
      </c>
      <c r="S28" s="157" t="s">
        <v>163</v>
      </c>
      <c r="T28" s="153">
        <v>8</v>
      </c>
      <c r="U28" s="153">
        <v>1</v>
      </c>
      <c r="V28" s="154">
        <v>7010</v>
      </c>
    </row>
    <row r="29" spans="1:22" ht="12.75">
      <c r="A29" s="79" t="s">
        <v>373</v>
      </c>
      <c r="B29" s="170">
        <v>26</v>
      </c>
      <c r="C29" s="152" t="s">
        <v>58</v>
      </c>
      <c r="D29" s="153">
        <v>331</v>
      </c>
      <c r="E29" s="153">
        <v>230</v>
      </c>
      <c r="F29" s="153">
        <v>9</v>
      </c>
      <c r="G29" s="153">
        <v>38</v>
      </c>
      <c r="H29" s="153">
        <v>34</v>
      </c>
      <c r="I29" s="153">
        <v>1</v>
      </c>
      <c r="J29" s="153">
        <v>11</v>
      </c>
      <c r="K29" s="153">
        <v>0</v>
      </c>
      <c r="L29" s="153">
        <v>0</v>
      </c>
      <c r="M29" s="153">
        <v>343</v>
      </c>
      <c r="N29" s="153">
        <v>6</v>
      </c>
      <c r="O29" s="154">
        <v>2477.04</v>
      </c>
      <c r="P29" s="155" t="s">
        <v>328</v>
      </c>
      <c r="Q29" s="158" t="s">
        <v>180</v>
      </c>
      <c r="R29" s="159" t="s">
        <v>180</v>
      </c>
      <c r="S29" s="157" t="s">
        <v>163</v>
      </c>
      <c r="T29" s="153">
        <v>1</v>
      </c>
      <c r="U29" s="153">
        <v>1</v>
      </c>
      <c r="V29" s="154">
        <v>0</v>
      </c>
    </row>
    <row r="30" spans="1:22" ht="12.75">
      <c r="A30" s="79" t="s">
        <v>374</v>
      </c>
      <c r="B30" s="170">
        <v>27</v>
      </c>
      <c r="C30" s="152" t="s">
        <v>60</v>
      </c>
      <c r="D30" s="153">
        <v>637</v>
      </c>
      <c r="E30" s="153">
        <v>407</v>
      </c>
      <c r="F30" s="153">
        <v>58</v>
      </c>
      <c r="G30" s="153">
        <v>38</v>
      </c>
      <c r="H30" s="153">
        <v>15</v>
      </c>
      <c r="I30" s="153">
        <v>1</v>
      </c>
      <c r="J30" s="153">
        <v>111</v>
      </c>
      <c r="K30" s="153">
        <v>46</v>
      </c>
      <c r="L30" s="153">
        <v>1</v>
      </c>
      <c r="M30" s="153">
        <v>44</v>
      </c>
      <c r="N30" s="153">
        <v>1</v>
      </c>
      <c r="O30" s="154">
        <v>4374.74</v>
      </c>
      <c r="P30" s="155" t="s">
        <v>328</v>
      </c>
      <c r="Q30" s="158" t="s">
        <v>180</v>
      </c>
      <c r="R30" s="159" t="s">
        <v>180</v>
      </c>
      <c r="S30" s="157" t="s">
        <v>163</v>
      </c>
      <c r="T30" s="153">
        <v>5</v>
      </c>
      <c r="U30" s="153">
        <v>1</v>
      </c>
      <c r="V30" s="154">
        <v>9477.23</v>
      </c>
    </row>
    <row r="31" spans="2:22" ht="12.75">
      <c r="B31" s="170">
        <v>28</v>
      </c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4"/>
      <c r="P31" s="155"/>
      <c r="Q31" s="158"/>
      <c r="R31" s="159"/>
      <c r="S31" s="157"/>
      <c r="T31" s="153"/>
      <c r="U31" s="153"/>
      <c r="V31" s="154"/>
    </row>
    <row r="32" spans="1:22" ht="12.75">
      <c r="A32" s="79" t="s">
        <v>375</v>
      </c>
      <c r="B32" s="170">
        <v>29</v>
      </c>
      <c r="C32" s="152" t="s">
        <v>62</v>
      </c>
      <c r="D32" s="153">
        <v>172</v>
      </c>
      <c r="E32" s="153">
        <v>138</v>
      </c>
      <c r="F32" s="153">
        <v>0</v>
      </c>
      <c r="G32" s="153">
        <v>111</v>
      </c>
      <c r="H32" s="153">
        <v>103</v>
      </c>
      <c r="I32" s="153">
        <v>1</v>
      </c>
      <c r="J32" s="153">
        <v>6</v>
      </c>
      <c r="K32" s="153">
        <v>4</v>
      </c>
      <c r="L32" s="153">
        <v>0</v>
      </c>
      <c r="M32" s="153">
        <v>89</v>
      </c>
      <c r="N32" s="153">
        <v>18</v>
      </c>
      <c r="O32" s="154">
        <v>4499.37</v>
      </c>
      <c r="P32" s="155" t="s">
        <v>163</v>
      </c>
      <c r="Q32" s="156">
        <v>1</v>
      </c>
      <c r="R32" s="154">
        <v>2800</v>
      </c>
      <c r="S32" s="157" t="s">
        <v>163</v>
      </c>
      <c r="T32" s="153">
        <v>1</v>
      </c>
      <c r="U32" s="153">
        <v>1</v>
      </c>
      <c r="V32" s="154">
        <v>0</v>
      </c>
    </row>
    <row r="33" spans="1:22" ht="12.75">
      <c r="A33" s="79" t="s">
        <v>376</v>
      </c>
      <c r="B33" s="170">
        <v>30</v>
      </c>
      <c r="C33" s="152" t="s">
        <v>377</v>
      </c>
      <c r="D33" s="153">
        <v>280</v>
      </c>
      <c r="E33" s="153">
        <v>161</v>
      </c>
      <c r="F33" s="153">
        <v>0</v>
      </c>
      <c r="G33" s="153">
        <v>73</v>
      </c>
      <c r="H33" s="153">
        <v>39</v>
      </c>
      <c r="I33" s="153">
        <v>0</v>
      </c>
      <c r="J33" s="153">
        <v>0</v>
      </c>
      <c r="K33" s="153">
        <v>0</v>
      </c>
      <c r="L33" s="153">
        <v>0</v>
      </c>
      <c r="M33" s="153">
        <v>22</v>
      </c>
      <c r="N33" s="153">
        <v>0</v>
      </c>
      <c r="O33" s="154">
        <v>2623.3</v>
      </c>
      <c r="P33" s="155" t="s">
        <v>328</v>
      </c>
      <c r="Q33" s="158" t="s">
        <v>180</v>
      </c>
      <c r="R33" s="159" t="s">
        <v>180</v>
      </c>
      <c r="S33" s="161" t="s">
        <v>378</v>
      </c>
      <c r="T33" s="160">
        <v>1</v>
      </c>
      <c r="U33" s="160">
        <v>1</v>
      </c>
      <c r="V33" s="154">
        <v>27000</v>
      </c>
    </row>
    <row r="34" spans="2:22" ht="12.75">
      <c r="B34" s="170">
        <v>31</v>
      </c>
      <c r="C34" s="152" t="s">
        <v>65</v>
      </c>
      <c r="D34" s="153">
        <v>488</v>
      </c>
      <c r="E34" s="153">
        <v>221</v>
      </c>
      <c r="F34" s="153">
        <v>30</v>
      </c>
      <c r="G34" s="153">
        <v>101</v>
      </c>
      <c r="H34" s="153">
        <v>41</v>
      </c>
      <c r="I34" s="153">
        <v>14</v>
      </c>
      <c r="J34" s="153">
        <v>55</v>
      </c>
      <c r="K34" s="153">
        <v>4</v>
      </c>
      <c r="L34" s="153">
        <v>0</v>
      </c>
      <c r="M34" s="153">
        <v>352</v>
      </c>
      <c r="N34" s="153">
        <v>22</v>
      </c>
      <c r="O34" s="154">
        <v>13267</v>
      </c>
      <c r="P34" s="155" t="s">
        <v>163</v>
      </c>
      <c r="Q34" s="158">
        <v>13</v>
      </c>
      <c r="R34" s="158" t="s">
        <v>22</v>
      </c>
      <c r="S34" s="161" t="s">
        <v>163</v>
      </c>
      <c r="T34" s="160">
        <v>7</v>
      </c>
      <c r="U34" s="160">
        <v>12</v>
      </c>
      <c r="V34" s="154">
        <v>8100</v>
      </c>
    </row>
    <row r="35" spans="1:22" ht="12.75">
      <c r="A35" s="79" t="s">
        <v>379</v>
      </c>
      <c r="B35" s="170">
        <v>32</v>
      </c>
      <c r="C35" s="152" t="s">
        <v>66</v>
      </c>
      <c r="D35" s="153">
        <v>454</v>
      </c>
      <c r="E35" s="153">
        <v>369</v>
      </c>
      <c r="F35" s="153">
        <v>2</v>
      </c>
      <c r="G35" s="153">
        <v>9</v>
      </c>
      <c r="H35" s="153">
        <v>5</v>
      </c>
      <c r="I35" s="153">
        <v>1</v>
      </c>
      <c r="J35" s="153">
        <v>13</v>
      </c>
      <c r="K35" s="153">
        <v>10</v>
      </c>
      <c r="L35" s="153">
        <v>0</v>
      </c>
      <c r="M35" s="153">
        <v>4</v>
      </c>
      <c r="N35" s="153">
        <v>2</v>
      </c>
      <c r="O35" s="154">
        <v>2074.82</v>
      </c>
      <c r="P35" s="155" t="s">
        <v>163</v>
      </c>
      <c r="Q35" s="156">
        <v>1</v>
      </c>
      <c r="R35" s="158" t="s">
        <v>22</v>
      </c>
      <c r="S35" s="157" t="s">
        <v>328</v>
      </c>
      <c r="T35" s="160" t="s">
        <v>180</v>
      </c>
      <c r="U35" s="160" t="s">
        <v>180</v>
      </c>
      <c r="V35" s="159" t="s">
        <v>180</v>
      </c>
    </row>
    <row r="36" spans="2:22" ht="12.75">
      <c r="B36" s="170">
        <v>33</v>
      </c>
      <c r="C36" s="152" t="s">
        <v>67</v>
      </c>
      <c r="D36" s="153">
        <v>421</v>
      </c>
      <c r="E36" s="153">
        <v>318</v>
      </c>
      <c r="F36" s="153">
        <v>5</v>
      </c>
      <c r="G36" s="153">
        <v>121</v>
      </c>
      <c r="H36" s="153">
        <v>41</v>
      </c>
      <c r="I36" s="153">
        <v>6</v>
      </c>
      <c r="J36" s="153">
        <v>71</v>
      </c>
      <c r="K36" s="153">
        <v>24</v>
      </c>
      <c r="L36" s="153">
        <v>0</v>
      </c>
      <c r="M36" s="153">
        <v>107</v>
      </c>
      <c r="N36" s="153">
        <v>71</v>
      </c>
      <c r="O36" s="154">
        <v>21048.97</v>
      </c>
      <c r="P36" s="155" t="s">
        <v>163</v>
      </c>
      <c r="Q36" s="156">
        <v>4</v>
      </c>
      <c r="R36" s="158">
        <v>9722</v>
      </c>
      <c r="S36" s="157" t="s">
        <v>162</v>
      </c>
      <c r="T36" s="160">
        <v>0</v>
      </c>
      <c r="U36" s="160">
        <v>0</v>
      </c>
      <c r="V36" s="159">
        <v>0</v>
      </c>
    </row>
    <row r="37" spans="1:22" ht="12.75">
      <c r="A37" s="79" t="s">
        <v>380</v>
      </c>
      <c r="B37" s="170">
        <v>34</v>
      </c>
      <c r="C37" s="152" t="s">
        <v>68</v>
      </c>
      <c r="D37" s="153">
        <v>247</v>
      </c>
      <c r="E37" s="153">
        <v>218</v>
      </c>
      <c r="F37" s="153">
        <v>3</v>
      </c>
      <c r="G37" s="153">
        <v>97</v>
      </c>
      <c r="H37" s="153">
        <v>66</v>
      </c>
      <c r="I37" s="153">
        <v>1</v>
      </c>
      <c r="J37" s="153">
        <v>44</v>
      </c>
      <c r="K37" s="153">
        <v>23</v>
      </c>
      <c r="L37" s="153">
        <v>15</v>
      </c>
      <c r="M37" s="153">
        <v>72</v>
      </c>
      <c r="N37" s="153">
        <v>4</v>
      </c>
      <c r="O37" s="154">
        <v>6503.92</v>
      </c>
      <c r="P37" s="155" t="s">
        <v>163</v>
      </c>
      <c r="Q37" s="156">
        <v>5</v>
      </c>
      <c r="R37" s="154">
        <v>6562.6</v>
      </c>
      <c r="S37" s="157" t="s">
        <v>163</v>
      </c>
      <c r="T37" s="153">
        <v>5</v>
      </c>
      <c r="U37" s="153">
        <v>6</v>
      </c>
      <c r="V37" s="154">
        <v>4692</v>
      </c>
    </row>
    <row r="38" spans="1:22" ht="12.75">
      <c r="A38" s="79" t="s">
        <v>381</v>
      </c>
      <c r="B38" s="170">
        <v>35</v>
      </c>
      <c r="C38" s="152" t="s">
        <v>69</v>
      </c>
      <c r="D38" s="153">
        <v>250</v>
      </c>
      <c r="E38" s="153">
        <v>225</v>
      </c>
      <c r="F38" s="153">
        <v>0</v>
      </c>
      <c r="G38" s="153">
        <v>103</v>
      </c>
      <c r="H38" s="153">
        <v>43</v>
      </c>
      <c r="I38" s="153">
        <v>6</v>
      </c>
      <c r="J38" s="153">
        <v>14</v>
      </c>
      <c r="K38" s="153">
        <v>2</v>
      </c>
      <c r="L38" s="153">
        <v>0</v>
      </c>
      <c r="M38" s="153">
        <v>294</v>
      </c>
      <c r="N38" s="153">
        <v>30</v>
      </c>
      <c r="O38" s="172">
        <v>43412.07</v>
      </c>
      <c r="P38" s="155" t="s">
        <v>163</v>
      </c>
      <c r="Q38" s="156">
        <v>1</v>
      </c>
      <c r="R38" s="154">
        <v>0</v>
      </c>
      <c r="S38" s="157" t="s">
        <v>163</v>
      </c>
      <c r="T38" s="153">
        <v>14</v>
      </c>
      <c r="U38" s="153">
        <v>4</v>
      </c>
      <c r="V38" s="160" t="s">
        <v>22</v>
      </c>
    </row>
    <row r="39" spans="1:22" ht="12.75">
      <c r="A39" s="79" t="s">
        <v>382</v>
      </c>
      <c r="B39" s="170">
        <v>36</v>
      </c>
      <c r="C39" s="152" t="s">
        <v>70</v>
      </c>
      <c r="D39" s="153">
        <v>229</v>
      </c>
      <c r="E39" s="153">
        <v>24</v>
      </c>
      <c r="F39" s="153">
        <v>0</v>
      </c>
      <c r="G39" s="153">
        <v>18</v>
      </c>
      <c r="H39" s="153">
        <v>11</v>
      </c>
      <c r="I39" s="153">
        <v>1</v>
      </c>
      <c r="J39" s="153">
        <v>1</v>
      </c>
      <c r="K39" s="153">
        <v>0</v>
      </c>
      <c r="L39" s="153">
        <v>0</v>
      </c>
      <c r="M39" s="153">
        <v>7</v>
      </c>
      <c r="N39" s="153">
        <v>4</v>
      </c>
      <c r="O39" s="154">
        <v>985.72</v>
      </c>
      <c r="P39" s="155" t="s">
        <v>328</v>
      </c>
      <c r="Q39" s="158" t="s">
        <v>180</v>
      </c>
      <c r="R39" s="159" t="s">
        <v>180</v>
      </c>
      <c r="S39" s="157" t="s">
        <v>328</v>
      </c>
      <c r="T39" s="160" t="s">
        <v>180</v>
      </c>
      <c r="U39" s="160" t="s">
        <v>180</v>
      </c>
      <c r="V39" s="159" t="s">
        <v>180</v>
      </c>
    </row>
    <row r="40" spans="1:22" ht="12.75">
      <c r="A40" s="79" t="s">
        <v>383</v>
      </c>
      <c r="B40" s="170">
        <v>37</v>
      </c>
      <c r="C40" s="152" t="s">
        <v>71</v>
      </c>
      <c r="D40" s="153">
        <v>228</v>
      </c>
      <c r="E40" s="153">
        <v>202</v>
      </c>
      <c r="F40" s="153">
        <v>34</v>
      </c>
      <c r="G40" s="153">
        <v>49</v>
      </c>
      <c r="H40" s="153">
        <v>20</v>
      </c>
      <c r="I40" s="153">
        <v>8</v>
      </c>
      <c r="J40" s="153">
        <v>53</v>
      </c>
      <c r="K40" s="153">
        <v>3</v>
      </c>
      <c r="L40" s="153">
        <v>0</v>
      </c>
      <c r="M40" s="153">
        <v>41</v>
      </c>
      <c r="N40" s="153">
        <v>0</v>
      </c>
      <c r="O40" s="154">
        <v>4847.4</v>
      </c>
      <c r="P40" s="155" t="s">
        <v>163</v>
      </c>
      <c r="Q40" s="156">
        <v>2</v>
      </c>
      <c r="R40" s="159">
        <v>2262.6</v>
      </c>
      <c r="S40" s="157" t="s">
        <v>328</v>
      </c>
      <c r="T40" s="160" t="s">
        <v>180</v>
      </c>
      <c r="U40" s="160" t="s">
        <v>180</v>
      </c>
      <c r="V40" s="159" t="s">
        <v>180</v>
      </c>
    </row>
    <row r="41" spans="1:22" ht="12.75">
      <c r="A41" s="79" t="s">
        <v>384</v>
      </c>
      <c r="B41" s="170">
        <v>38</v>
      </c>
      <c r="C41" s="152" t="s">
        <v>72</v>
      </c>
      <c r="D41" s="153">
        <v>413</v>
      </c>
      <c r="E41" s="153">
        <v>366</v>
      </c>
      <c r="F41" s="153">
        <v>4</v>
      </c>
      <c r="G41" s="153">
        <v>120</v>
      </c>
      <c r="H41" s="153">
        <v>87</v>
      </c>
      <c r="I41" s="153">
        <v>7</v>
      </c>
      <c r="J41" s="153">
        <v>28</v>
      </c>
      <c r="K41" s="153">
        <v>4</v>
      </c>
      <c r="L41" s="153">
        <v>10</v>
      </c>
      <c r="M41" s="153">
        <v>59</v>
      </c>
      <c r="N41" s="153">
        <v>19</v>
      </c>
      <c r="O41" s="154">
        <v>6512.75</v>
      </c>
      <c r="P41" s="155" t="s">
        <v>328</v>
      </c>
      <c r="Q41" s="158" t="s">
        <v>180</v>
      </c>
      <c r="R41" s="159" t="s">
        <v>180</v>
      </c>
      <c r="S41" s="157" t="s">
        <v>163</v>
      </c>
      <c r="T41" s="153">
        <v>1</v>
      </c>
      <c r="U41" s="153">
        <v>9</v>
      </c>
      <c r="V41" s="154">
        <v>0</v>
      </c>
    </row>
    <row r="42" spans="1:22" ht="12.75">
      <c r="A42" s="79" t="s">
        <v>385</v>
      </c>
      <c r="B42" s="170">
        <v>39</v>
      </c>
      <c r="C42" s="152" t="s">
        <v>73</v>
      </c>
      <c r="D42" s="173">
        <v>529</v>
      </c>
      <c r="E42" s="173">
        <v>612</v>
      </c>
      <c r="F42" s="153">
        <v>12</v>
      </c>
      <c r="G42" s="153">
        <v>16</v>
      </c>
      <c r="H42" s="153">
        <v>8</v>
      </c>
      <c r="I42" s="153">
        <v>1</v>
      </c>
      <c r="J42" s="153">
        <v>24</v>
      </c>
      <c r="K42" s="153">
        <v>3</v>
      </c>
      <c r="L42" s="153">
        <v>0</v>
      </c>
      <c r="M42" s="153">
        <v>9</v>
      </c>
      <c r="N42" s="153">
        <v>1</v>
      </c>
      <c r="O42" s="154">
        <v>1000</v>
      </c>
      <c r="P42" s="155" t="s">
        <v>163</v>
      </c>
      <c r="Q42" s="156">
        <v>2</v>
      </c>
      <c r="R42" s="159" t="s">
        <v>22</v>
      </c>
      <c r="S42" s="157" t="s">
        <v>163</v>
      </c>
      <c r="T42" s="153">
        <v>7</v>
      </c>
      <c r="U42" s="153">
        <v>4</v>
      </c>
      <c r="V42" s="154">
        <v>1500</v>
      </c>
    </row>
    <row r="43" spans="2:22" ht="12.75">
      <c r="B43" s="170">
        <v>40</v>
      </c>
      <c r="C43" s="163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5"/>
      <c r="P43" s="166"/>
      <c r="Q43" s="167"/>
      <c r="R43" s="168"/>
      <c r="S43" s="169"/>
      <c r="T43" s="164"/>
      <c r="U43" s="164"/>
      <c r="V43" s="165"/>
    </row>
    <row r="44" spans="1:22" ht="12.75">
      <c r="A44" s="79" t="s">
        <v>386</v>
      </c>
      <c r="B44" s="170">
        <v>41</v>
      </c>
      <c r="C44" s="152" t="s">
        <v>75</v>
      </c>
      <c r="D44" s="153">
        <v>263</v>
      </c>
      <c r="E44" s="153">
        <v>259</v>
      </c>
      <c r="F44" s="153">
        <v>3</v>
      </c>
      <c r="G44" s="153">
        <v>28</v>
      </c>
      <c r="H44" s="153">
        <v>26</v>
      </c>
      <c r="I44" s="153">
        <v>1</v>
      </c>
      <c r="J44" s="153">
        <v>4</v>
      </c>
      <c r="K44" s="153">
        <v>0</v>
      </c>
      <c r="L44" s="153">
        <v>0</v>
      </c>
      <c r="M44" s="153">
        <v>56</v>
      </c>
      <c r="N44" s="153">
        <v>0</v>
      </c>
      <c r="O44" s="154">
        <v>4023.33</v>
      </c>
      <c r="P44" s="155" t="s">
        <v>328</v>
      </c>
      <c r="Q44" s="158" t="s">
        <v>180</v>
      </c>
      <c r="R44" s="159" t="s">
        <v>180</v>
      </c>
      <c r="S44" s="157" t="s">
        <v>163</v>
      </c>
      <c r="T44" s="153">
        <v>1</v>
      </c>
      <c r="U44" s="153">
        <v>1</v>
      </c>
      <c r="V44" s="154">
        <v>284.63</v>
      </c>
    </row>
    <row r="45" spans="1:22" ht="12.75">
      <c r="A45" s="79" t="s">
        <v>387</v>
      </c>
      <c r="B45" s="170">
        <v>42</v>
      </c>
      <c r="C45" s="152" t="s">
        <v>76</v>
      </c>
      <c r="D45" s="153">
        <v>273</v>
      </c>
      <c r="E45" s="153">
        <v>88</v>
      </c>
      <c r="F45" s="153">
        <v>22</v>
      </c>
      <c r="G45" s="153">
        <v>54</v>
      </c>
      <c r="H45" s="153">
        <v>4</v>
      </c>
      <c r="I45" s="153">
        <v>2</v>
      </c>
      <c r="J45" s="153">
        <v>47</v>
      </c>
      <c r="K45" s="153">
        <v>22</v>
      </c>
      <c r="L45" s="153">
        <v>0</v>
      </c>
      <c r="M45" s="153">
        <v>53</v>
      </c>
      <c r="N45" s="153">
        <v>3</v>
      </c>
      <c r="O45" s="154">
        <v>7100.74</v>
      </c>
      <c r="P45" s="155" t="s">
        <v>328</v>
      </c>
      <c r="Q45" s="158" t="s">
        <v>180</v>
      </c>
      <c r="R45" s="159" t="s">
        <v>180</v>
      </c>
      <c r="S45" s="174" t="s">
        <v>378</v>
      </c>
      <c r="T45" s="162">
        <v>2</v>
      </c>
      <c r="U45" s="162">
        <v>2</v>
      </c>
      <c r="V45" s="154">
        <v>730</v>
      </c>
    </row>
    <row r="46" spans="2:22" ht="12.75">
      <c r="B46" s="170">
        <v>43</v>
      </c>
      <c r="C46" s="152" t="s">
        <v>77</v>
      </c>
      <c r="D46" s="153">
        <v>245</v>
      </c>
      <c r="E46" s="153">
        <v>245</v>
      </c>
      <c r="F46" s="153">
        <v>5</v>
      </c>
      <c r="G46" s="153">
        <v>27</v>
      </c>
      <c r="H46" s="153">
        <v>6</v>
      </c>
      <c r="I46" s="153">
        <v>3</v>
      </c>
      <c r="J46" s="153">
        <v>10</v>
      </c>
      <c r="K46" s="153">
        <v>2</v>
      </c>
      <c r="L46" s="153">
        <v>0</v>
      </c>
      <c r="M46" s="153">
        <v>0</v>
      </c>
      <c r="N46" s="153">
        <v>6</v>
      </c>
      <c r="O46" s="154">
        <v>1646.63</v>
      </c>
      <c r="P46" s="155" t="s">
        <v>328</v>
      </c>
      <c r="Q46" s="158" t="s">
        <v>180</v>
      </c>
      <c r="R46" s="159" t="s">
        <v>180</v>
      </c>
      <c r="S46" s="174" t="s">
        <v>328</v>
      </c>
      <c r="T46" s="175" t="s">
        <v>180</v>
      </c>
      <c r="U46" s="175" t="s">
        <v>180</v>
      </c>
      <c r="V46" s="176" t="s">
        <v>180</v>
      </c>
    </row>
    <row r="47" spans="2:22" ht="12.75">
      <c r="B47" s="170">
        <v>44</v>
      </c>
      <c r="C47" s="163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5"/>
      <c r="P47" s="166"/>
      <c r="Q47" s="167"/>
      <c r="R47" s="168"/>
      <c r="S47" s="169"/>
      <c r="T47" s="164"/>
      <c r="U47" s="164"/>
      <c r="V47" s="165"/>
    </row>
    <row r="48" spans="1:22" ht="12.75">
      <c r="A48" s="79" t="s">
        <v>388</v>
      </c>
      <c r="B48" s="170">
        <v>45</v>
      </c>
      <c r="C48" s="152" t="s">
        <v>80</v>
      </c>
      <c r="D48" s="153">
        <v>271</v>
      </c>
      <c r="E48" s="153">
        <v>268</v>
      </c>
      <c r="F48" s="153">
        <v>12</v>
      </c>
      <c r="G48" s="153">
        <v>63</v>
      </c>
      <c r="H48" s="153">
        <v>21</v>
      </c>
      <c r="I48" s="153">
        <v>4</v>
      </c>
      <c r="J48" s="153">
        <v>16</v>
      </c>
      <c r="K48" s="153">
        <v>0</v>
      </c>
      <c r="L48" s="153">
        <v>0</v>
      </c>
      <c r="M48" s="153">
        <v>39</v>
      </c>
      <c r="N48" s="153">
        <v>1</v>
      </c>
      <c r="O48" s="154">
        <v>10489.58</v>
      </c>
      <c r="P48" s="155" t="s">
        <v>328</v>
      </c>
      <c r="Q48" s="158" t="s">
        <v>180</v>
      </c>
      <c r="R48" s="159" t="s">
        <v>180</v>
      </c>
      <c r="S48" s="157" t="s">
        <v>163</v>
      </c>
      <c r="T48" s="153">
        <v>4</v>
      </c>
      <c r="U48" s="153">
        <v>2</v>
      </c>
      <c r="V48" s="154">
        <v>600</v>
      </c>
    </row>
    <row r="49" spans="1:22" ht="12.75">
      <c r="A49" s="79" t="s">
        <v>389</v>
      </c>
      <c r="B49" s="170">
        <v>46</v>
      </c>
      <c r="C49" s="152" t="s">
        <v>81</v>
      </c>
      <c r="D49" s="153">
        <v>331</v>
      </c>
      <c r="E49" s="153">
        <v>314</v>
      </c>
      <c r="F49" s="153">
        <v>3</v>
      </c>
      <c r="G49" s="153">
        <v>9</v>
      </c>
      <c r="H49" s="153">
        <v>7</v>
      </c>
      <c r="I49" s="153">
        <v>1</v>
      </c>
      <c r="J49" s="153">
        <v>37</v>
      </c>
      <c r="K49" s="153">
        <v>21</v>
      </c>
      <c r="L49" s="153">
        <v>8</v>
      </c>
      <c r="M49" s="153">
        <v>37</v>
      </c>
      <c r="N49" s="153">
        <v>2</v>
      </c>
      <c r="O49" s="154">
        <v>1086.04</v>
      </c>
      <c r="P49" s="155" t="s">
        <v>328</v>
      </c>
      <c r="Q49" s="158" t="s">
        <v>180</v>
      </c>
      <c r="R49" s="159" t="s">
        <v>180</v>
      </c>
      <c r="S49" s="174" t="s">
        <v>328</v>
      </c>
      <c r="T49" s="175" t="s">
        <v>180</v>
      </c>
      <c r="U49" s="175" t="s">
        <v>180</v>
      </c>
      <c r="V49" s="176" t="s">
        <v>180</v>
      </c>
    </row>
    <row r="50" spans="1:22" ht="12.75">
      <c r="A50" s="79" t="s">
        <v>390</v>
      </c>
      <c r="B50" s="170">
        <v>47</v>
      </c>
      <c r="C50" s="152" t="s">
        <v>82</v>
      </c>
      <c r="D50" s="153">
        <v>290</v>
      </c>
      <c r="E50" s="153">
        <v>279</v>
      </c>
      <c r="F50" s="153">
        <v>4</v>
      </c>
      <c r="G50" s="153">
        <v>28</v>
      </c>
      <c r="H50" s="153">
        <v>19</v>
      </c>
      <c r="I50" s="153">
        <v>1</v>
      </c>
      <c r="J50" s="153">
        <v>11</v>
      </c>
      <c r="K50" s="153">
        <v>5</v>
      </c>
      <c r="L50" s="153">
        <v>1</v>
      </c>
      <c r="M50" s="153">
        <v>29</v>
      </c>
      <c r="N50" s="153">
        <v>13</v>
      </c>
      <c r="O50" s="154">
        <v>1010.52</v>
      </c>
      <c r="P50" s="155" t="s">
        <v>163</v>
      </c>
      <c r="Q50" s="156">
        <v>4</v>
      </c>
      <c r="R50" s="176" t="s">
        <v>22</v>
      </c>
      <c r="S50" s="157" t="s">
        <v>328</v>
      </c>
      <c r="T50" s="160" t="s">
        <v>180</v>
      </c>
      <c r="U50" s="160" t="s">
        <v>180</v>
      </c>
      <c r="V50" s="159" t="s">
        <v>180</v>
      </c>
    </row>
    <row r="51" spans="1:22" ht="12.75">
      <c r="A51" s="79" t="s">
        <v>391</v>
      </c>
      <c r="B51" s="170">
        <v>48</v>
      </c>
      <c r="C51" s="152" t="s">
        <v>83</v>
      </c>
      <c r="D51" s="153">
        <v>179</v>
      </c>
      <c r="E51" s="153">
        <v>171</v>
      </c>
      <c r="F51" s="153">
        <v>6</v>
      </c>
      <c r="G51" s="153">
        <v>6</v>
      </c>
      <c r="H51" s="153">
        <v>6</v>
      </c>
      <c r="I51" s="153">
        <v>1</v>
      </c>
      <c r="J51" s="153">
        <v>9</v>
      </c>
      <c r="K51" s="153">
        <v>1</v>
      </c>
      <c r="L51" s="153">
        <v>0</v>
      </c>
      <c r="M51" s="153">
        <v>13</v>
      </c>
      <c r="N51" s="153">
        <v>5</v>
      </c>
      <c r="O51" s="154">
        <v>421.66</v>
      </c>
      <c r="P51" s="155" t="s">
        <v>163</v>
      </c>
      <c r="Q51" s="156">
        <v>2</v>
      </c>
      <c r="R51" s="159" t="s">
        <v>22</v>
      </c>
      <c r="S51" s="157" t="s">
        <v>328</v>
      </c>
      <c r="T51" s="160" t="s">
        <v>180</v>
      </c>
      <c r="U51" s="160" t="s">
        <v>180</v>
      </c>
      <c r="V51" s="159" t="s">
        <v>180</v>
      </c>
    </row>
    <row r="52" spans="1:22" ht="12.75">
      <c r="A52" s="79" t="s">
        <v>392</v>
      </c>
      <c r="B52" s="170">
        <v>49</v>
      </c>
      <c r="C52" s="152" t="s">
        <v>84</v>
      </c>
      <c r="D52" s="153">
        <v>271</v>
      </c>
      <c r="E52" s="153">
        <v>33</v>
      </c>
      <c r="F52" s="153">
        <v>22</v>
      </c>
      <c r="G52" s="153">
        <v>86</v>
      </c>
      <c r="H52" s="153">
        <v>12</v>
      </c>
      <c r="I52" s="153">
        <v>1</v>
      </c>
      <c r="J52" s="153">
        <v>31</v>
      </c>
      <c r="K52" s="153">
        <v>3</v>
      </c>
      <c r="L52" s="153">
        <v>0</v>
      </c>
      <c r="M52" s="153">
        <v>155</v>
      </c>
      <c r="N52" s="153">
        <v>0</v>
      </c>
      <c r="O52" s="154">
        <v>10410.38</v>
      </c>
      <c r="P52" s="155" t="s">
        <v>328</v>
      </c>
      <c r="Q52" s="158" t="s">
        <v>180</v>
      </c>
      <c r="R52" s="159" t="s">
        <v>180</v>
      </c>
      <c r="S52" s="157" t="s">
        <v>163</v>
      </c>
      <c r="T52" s="153">
        <v>2</v>
      </c>
      <c r="U52" s="153">
        <v>3</v>
      </c>
      <c r="V52" s="154">
        <v>735</v>
      </c>
    </row>
    <row r="53" spans="1:22" ht="12.75">
      <c r="A53" s="79" t="s">
        <v>393</v>
      </c>
      <c r="B53" s="170">
        <v>50</v>
      </c>
      <c r="C53" s="152" t="s">
        <v>85</v>
      </c>
      <c r="D53" s="153">
        <v>558</v>
      </c>
      <c r="E53" s="153">
        <v>190</v>
      </c>
      <c r="F53" s="153">
        <v>0</v>
      </c>
      <c r="G53" s="153">
        <v>43</v>
      </c>
      <c r="H53" s="153">
        <v>6</v>
      </c>
      <c r="I53" s="153">
        <v>0</v>
      </c>
      <c r="J53" s="153">
        <v>0</v>
      </c>
      <c r="K53" s="153">
        <v>0</v>
      </c>
      <c r="L53" s="153">
        <v>0</v>
      </c>
      <c r="M53" s="153">
        <v>76</v>
      </c>
      <c r="N53" s="153">
        <v>2</v>
      </c>
      <c r="O53" s="154">
        <v>4863.15</v>
      </c>
      <c r="P53" s="155" t="s">
        <v>163</v>
      </c>
      <c r="Q53" s="156">
        <v>1</v>
      </c>
      <c r="R53" s="159" t="s">
        <v>22</v>
      </c>
      <c r="S53" s="157" t="s">
        <v>328</v>
      </c>
      <c r="T53" s="160" t="s">
        <v>180</v>
      </c>
      <c r="U53" s="160" t="s">
        <v>180</v>
      </c>
      <c r="V53" s="159" t="s">
        <v>180</v>
      </c>
    </row>
    <row r="54" spans="1:22" ht="12.75">
      <c r="A54" s="79" t="s">
        <v>394</v>
      </c>
      <c r="B54" s="170">
        <v>51</v>
      </c>
      <c r="C54" s="152" t="s">
        <v>86</v>
      </c>
      <c r="D54" s="153">
        <v>591</v>
      </c>
      <c r="E54" s="153">
        <v>442</v>
      </c>
      <c r="F54" s="153">
        <v>14</v>
      </c>
      <c r="G54" s="153">
        <v>28</v>
      </c>
      <c r="H54" s="153">
        <v>14</v>
      </c>
      <c r="I54" s="153">
        <v>5</v>
      </c>
      <c r="J54" s="153">
        <v>31</v>
      </c>
      <c r="K54" s="153">
        <v>0</v>
      </c>
      <c r="L54" s="153">
        <v>0</v>
      </c>
      <c r="M54" s="153">
        <v>16</v>
      </c>
      <c r="N54" s="153">
        <v>4</v>
      </c>
      <c r="O54" s="154">
        <v>7456</v>
      </c>
      <c r="P54" s="155" t="s">
        <v>328</v>
      </c>
      <c r="Q54" s="158" t="s">
        <v>180</v>
      </c>
      <c r="R54" s="159" t="s">
        <v>180</v>
      </c>
      <c r="S54" s="157" t="s">
        <v>163</v>
      </c>
      <c r="T54" s="153">
        <v>2</v>
      </c>
      <c r="U54" s="153">
        <v>2</v>
      </c>
      <c r="V54" s="159" t="s">
        <v>22</v>
      </c>
    </row>
    <row r="55" spans="2:22" ht="12.75">
      <c r="B55" s="170">
        <v>52</v>
      </c>
      <c r="C55" s="163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5"/>
      <c r="P55" s="166"/>
      <c r="Q55" s="167"/>
      <c r="R55" s="168"/>
      <c r="S55" s="169"/>
      <c r="T55" s="164"/>
      <c r="U55" s="164"/>
      <c r="V55" s="165"/>
    </row>
    <row r="56" spans="1:22" ht="12.75">
      <c r="A56" s="79" t="s">
        <v>395</v>
      </c>
      <c r="B56" s="170">
        <v>53</v>
      </c>
      <c r="C56" s="152" t="s">
        <v>88</v>
      </c>
      <c r="D56" s="162">
        <v>236</v>
      </c>
      <c r="E56" s="162">
        <v>237</v>
      </c>
      <c r="F56" s="153">
        <v>0</v>
      </c>
      <c r="G56" s="162">
        <v>25</v>
      </c>
      <c r="H56" s="162">
        <v>26</v>
      </c>
      <c r="I56" s="153">
        <v>0</v>
      </c>
      <c r="J56" s="153">
        <v>0</v>
      </c>
      <c r="K56" s="153">
        <v>0</v>
      </c>
      <c r="L56" s="153">
        <v>0</v>
      </c>
      <c r="M56" s="153">
        <v>54</v>
      </c>
      <c r="N56" s="153">
        <v>5</v>
      </c>
      <c r="O56" s="154">
        <v>2111.96</v>
      </c>
      <c r="P56" s="155" t="s">
        <v>163</v>
      </c>
      <c r="Q56" s="156">
        <v>1</v>
      </c>
      <c r="R56" s="154">
        <v>1913.26</v>
      </c>
      <c r="S56" s="157" t="s">
        <v>163</v>
      </c>
      <c r="T56" s="153">
        <v>2</v>
      </c>
      <c r="U56" s="153">
        <v>3</v>
      </c>
      <c r="V56" s="154">
        <v>400</v>
      </c>
    </row>
    <row r="57" spans="1:22" ht="12.75">
      <c r="A57" s="79" t="s">
        <v>396</v>
      </c>
      <c r="B57" s="170">
        <v>54</v>
      </c>
      <c r="C57" s="152" t="s">
        <v>90</v>
      </c>
      <c r="D57" s="153">
        <v>526</v>
      </c>
      <c r="E57" s="153">
        <v>458</v>
      </c>
      <c r="F57" s="153">
        <v>12</v>
      </c>
      <c r="G57" s="153">
        <v>68</v>
      </c>
      <c r="H57" s="153">
        <v>61</v>
      </c>
      <c r="I57" s="153">
        <v>1</v>
      </c>
      <c r="J57" s="153">
        <v>13</v>
      </c>
      <c r="K57" s="153">
        <v>0</v>
      </c>
      <c r="L57" s="153">
        <v>0</v>
      </c>
      <c r="M57" s="153">
        <v>37</v>
      </c>
      <c r="N57" s="153">
        <v>10</v>
      </c>
      <c r="O57" s="154">
        <v>6956.53</v>
      </c>
      <c r="P57" s="155" t="s">
        <v>328</v>
      </c>
      <c r="Q57" s="158" t="s">
        <v>180</v>
      </c>
      <c r="R57" s="159" t="s">
        <v>180</v>
      </c>
      <c r="S57" s="157" t="s">
        <v>163</v>
      </c>
      <c r="T57" s="153">
        <v>1</v>
      </c>
      <c r="U57" s="153">
        <v>0</v>
      </c>
      <c r="V57" s="154">
        <v>806</v>
      </c>
    </row>
    <row r="58" spans="1:22" ht="12.75">
      <c r="A58" s="79" t="s">
        <v>397</v>
      </c>
      <c r="B58" s="170">
        <v>55</v>
      </c>
      <c r="C58" s="152" t="s">
        <v>91</v>
      </c>
      <c r="D58" s="162">
        <v>477</v>
      </c>
      <c r="E58" s="162">
        <v>544</v>
      </c>
      <c r="F58" s="153">
        <v>42</v>
      </c>
      <c r="G58" s="153">
        <v>16</v>
      </c>
      <c r="H58" s="153">
        <v>13</v>
      </c>
      <c r="I58" s="153">
        <v>2</v>
      </c>
      <c r="J58" s="153">
        <v>47</v>
      </c>
      <c r="K58" s="153">
        <v>0</v>
      </c>
      <c r="L58" s="153">
        <v>0</v>
      </c>
      <c r="M58" s="153">
        <v>39</v>
      </c>
      <c r="N58" s="153">
        <v>20</v>
      </c>
      <c r="O58" s="154">
        <v>1371.7</v>
      </c>
      <c r="P58" s="155" t="s">
        <v>328</v>
      </c>
      <c r="Q58" s="158" t="s">
        <v>180</v>
      </c>
      <c r="R58" s="159" t="s">
        <v>180</v>
      </c>
      <c r="S58" s="157" t="s">
        <v>328</v>
      </c>
      <c r="T58" s="160" t="s">
        <v>180</v>
      </c>
      <c r="U58" s="160" t="s">
        <v>180</v>
      </c>
      <c r="V58" s="159" t="s">
        <v>180</v>
      </c>
    </row>
    <row r="59" spans="1:22" ht="12.75">
      <c r="A59" s="79" t="s">
        <v>398</v>
      </c>
      <c r="B59" s="170">
        <v>56</v>
      </c>
      <c r="C59" s="152" t="s">
        <v>92</v>
      </c>
      <c r="D59" s="153">
        <v>162</v>
      </c>
      <c r="E59" s="153">
        <v>160</v>
      </c>
      <c r="F59" s="153">
        <v>0</v>
      </c>
      <c r="G59" s="153">
        <v>99</v>
      </c>
      <c r="H59" s="153">
        <v>88</v>
      </c>
      <c r="I59" s="153">
        <v>1</v>
      </c>
      <c r="J59" s="153">
        <v>1</v>
      </c>
      <c r="K59" s="153">
        <v>0</v>
      </c>
      <c r="L59" s="153">
        <v>0</v>
      </c>
      <c r="M59" s="153">
        <v>69</v>
      </c>
      <c r="N59" s="153">
        <v>12</v>
      </c>
      <c r="O59" s="154">
        <v>9406.64</v>
      </c>
      <c r="P59" s="155" t="s">
        <v>163</v>
      </c>
      <c r="Q59" s="156">
        <v>2</v>
      </c>
      <c r="R59" s="154">
        <v>20350</v>
      </c>
      <c r="S59" s="157" t="s">
        <v>163</v>
      </c>
      <c r="T59" s="153">
        <v>1</v>
      </c>
      <c r="U59" s="153">
        <v>1</v>
      </c>
      <c r="V59" s="154">
        <v>0</v>
      </c>
    </row>
    <row r="60" spans="1:22" ht="12.75">
      <c r="A60" s="79" t="s">
        <v>399</v>
      </c>
      <c r="B60" s="170">
        <v>57</v>
      </c>
      <c r="C60" s="152" t="s">
        <v>94</v>
      </c>
      <c r="D60" s="153">
        <v>628</v>
      </c>
      <c r="E60" s="153">
        <v>449</v>
      </c>
      <c r="F60" s="153">
        <v>30</v>
      </c>
      <c r="G60" s="153">
        <v>102</v>
      </c>
      <c r="H60" s="153">
        <v>48</v>
      </c>
      <c r="I60" s="153">
        <v>7</v>
      </c>
      <c r="J60" s="153">
        <v>37</v>
      </c>
      <c r="K60" s="153">
        <v>0</v>
      </c>
      <c r="L60" s="153">
        <v>0</v>
      </c>
      <c r="M60" s="153">
        <v>20</v>
      </c>
      <c r="N60" s="153">
        <v>0</v>
      </c>
      <c r="O60" s="154">
        <v>7525.5</v>
      </c>
      <c r="P60" s="155" t="s">
        <v>163</v>
      </c>
      <c r="Q60" s="156">
        <v>1</v>
      </c>
      <c r="R60" s="154">
        <v>6000</v>
      </c>
      <c r="S60" s="157" t="s">
        <v>163</v>
      </c>
      <c r="T60" s="153">
        <v>1</v>
      </c>
      <c r="U60" s="153">
        <v>1</v>
      </c>
      <c r="V60" s="154">
        <v>0</v>
      </c>
    </row>
    <row r="61" spans="2:22" ht="12.75">
      <c r="B61" s="170">
        <v>58</v>
      </c>
      <c r="C61" s="163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5"/>
      <c r="P61" s="166"/>
      <c r="Q61" s="167"/>
      <c r="R61" s="168"/>
      <c r="S61" s="169"/>
      <c r="T61" s="164"/>
      <c r="U61" s="164"/>
      <c r="V61" s="165"/>
    </row>
    <row r="62" spans="2:22" ht="12.75">
      <c r="B62" s="170">
        <v>59</v>
      </c>
      <c r="C62" s="152" t="s">
        <v>97</v>
      </c>
      <c r="D62" s="153">
        <v>413</v>
      </c>
      <c r="E62" s="153">
        <v>229</v>
      </c>
      <c r="F62" s="153">
        <v>9</v>
      </c>
      <c r="G62" s="153">
        <v>244</v>
      </c>
      <c r="H62" s="153">
        <v>99</v>
      </c>
      <c r="I62" s="153">
        <v>6</v>
      </c>
      <c r="J62" s="153">
        <v>20</v>
      </c>
      <c r="K62" s="153">
        <v>4</v>
      </c>
      <c r="L62" s="153">
        <v>0</v>
      </c>
      <c r="M62" s="153">
        <v>223</v>
      </c>
      <c r="N62" s="153">
        <v>11</v>
      </c>
      <c r="O62" s="154">
        <v>21301.59</v>
      </c>
      <c r="P62" s="155" t="s">
        <v>163</v>
      </c>
      <c r="Q62" s="156">
        <v>3</v>
      </c>
      <c r="R62" s="154">
        <v>27562</v>
      </c>
      <c r="S62" s="157" t="s">
        <v>163</v>
      </c>
      <c r="T62" s="153">
        <v>7</v>
      </c>
      <c r="U62" s="153">
        <v>3</v>
      </c>
      <c r="V62" s="154">
        <v>77198.01</v>
      </c>
    </row>
    <row r="63" spans="1:22" ht="12.75">
      <c r="A63" s="79" t="s">
        <v>400</v>
      </c>
      <c r="B63" s="170">
        <v>60</v>
      </c>
      <c r="C63" s="152" t="s">
        <v>99</v>
      </c>
      <c r="D63" s="153">
        <v>618</v>
      </c>
      <c r="E63" s="153">
        <v>306</v>
      </c>
      <c r="F63" s="153">
        <v>2</v>
      </c>
      <c r="G63" s="153">
        <v>75</v>
      </c>
      <c r="H63" s="153">
        <v>34</v>
      </c>
      <c r="I63" s="153">
        <v>8</v>
      </c>
      <c r="J63" s="153">
        <v>12</v>
      </c>
      <c r="K63" s="153">
        <v>1</v>
      </c>
      <c r="L63" s="153">
        <v>0</v>
      </c>
      <c r="M63" s="153">
        <v>118</v>
      </c>
      <c r="N63" s="153">
        <v>52</v>
      </c>
      <c r="O63" s="154">
        <v>4846.05</v>
      </c>
      <c r="P63" s="155" t="s">
        <v>163</v>
      </c>
      <c r="Q63" s="156">
        <v>9</v>
      </c>
      <c r="R63" s="159" t="s">
        <v>22</v>
      </c>
      <c r="S63" s="157" t="s">
        <v>163</v>
      </c>
      <c r="T63" s="160" t="s">
        <v>22</v>
      </c>
      <c r="U63" s="160" t="s">
        <v>22</v>
      </c>
      <c r="V63" s="159" t="s">
        <v>22</v>
      </c>
    </row>
    <row r="64" spans="2:22" ht="12.75">
      <c r="B64" s="170">
        <v>61</v>
      </c>
      <c r="C64" s="163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5"/>
      <c r="P64" s="166"/>
      <c r="Q64" s="167"/>
      <c r="R64" s="168"/>
      <c r="S64" s="169"/>
      <c r="T64" s="164"/>
      <c r="U64" s="164"/>
      <c r="V64" s="165"/>
    </row>
    <row r="65" spans="2:22" ht="12.75">
      <c r="B65" s="170">
        <v>62</v>
      </c>
      <c r="C65" s="163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5"/>
      <c r="P65" s="166"/>
      <c r="Q65" s="167"/>
      <c r="R65" s="168"/>
      <c r="S65" s="169"/>
      <c r="T65" s="164"/>
      <c r="U65" s="164"/>
      <c r="V65" s="165"/>
    </row>
    <row r="66" spans="1:22" ht="12.75">
      <c r="A66" s="79" t="s">
        <v>401</v>
      </c>
      <c r="B66" s="170">
        <v>63</v>
      </c>
      <c r="C66" s="152" t="s">
        <v>102</v>
      </c>
      <c r="D66" s="153">
        <v>423</v>
      </c>
      <c r="E66" s="175" t="s">
        <v>22</v>
      </c>
      <c r="F66" s="153">
        <v>6</v>
      </c>
      <c r="G66" s="153">
        <v>7</v>
      </c>
      <c r="H66" s="153">
        <v>0</v>
      </c>
      <c r="I66" s="153">
        <v>0</v>
      </c>
      <c r="J66" s="153">
        <v>0</v>
      </c>
      <c r="K66" s="153">
        <v>0</v>
      </c>
      <c r="L66" s="153">
        <v>0</v>
      </c>
      <c r="M66" s="153">
        <v>0</v>
      </c>
      <c r="N66" s="153">
        <v>14</v>
      </c>
      <c r="O66" s="154">
        <v>6268.48</v>
      </c>
      <c r="P66" s="155" t="s">
        <v>328</v>
      </c>
      <c r="Q66" s="158" t="s">
        <v>180</v>
      </c>
      <c r="R66" s="159" t="s">
        <v>180</v>
      </c>
      <c r="S66" s="157" t="s">
        <v>328</v>
      </c>
      <c r="T66" s="160" t="s">
        <v>180</v>
      </c>
      <c r="U66" s="160" t="s">
        <v>180</v>
      </c>
      <c r="V66" s="159" t="s">
        <v>180</v>
      </c>
    </row>
    <row r="67" spans="1:22" ht="12.75">
      <c r="A67" s="79" t="s">
        <v>402</v>
      </c>
      <c r="B67" s="170">
        <v>64</v>
      </c>
      <c r="C67" s="152" t="s">
        <v>103</v>
      </c>
      <c r="D67" s="153">
        <v>502</v>
      </c>
      <c r="E67" s="153">
        <v>500</v>
      </c>
      <c r="F67" s="153">
        <v>9</v>
      </c>
      <c r="G67" s="153">
        <v>47</v>
      </c>
      <c r="H67" s="153">
        <v>21</v>
      </c>
      <c r="I67" s="153">
        <v>2</v>
      </c>
      <c r="J67" s="153">
        <v>39</v>
      </c>
      <c r="K67" s="153">
        <v>17</v>
      </c>
      <c r="L67" s="153">
        <v>10</v>
      </c>
      <c r="M67" s="153">
        <v>54</v>
      </c>
      <c r="N67" s="153">
        <v>13</v>
      </c>
      <c r="O67" s="154">
        <v>2609.75</v>
      </c>
      <c r="P67" s="155" t="s">
        <v>163</v>
      </c>
      <c r="Q67" s="156">
        <v>2</v>
      </c>
      <c r="R67" s="177" t="s">
        <v>22</v>
      </c>
      <c r="S67" s="157" t="s">
        <v>378</v>
      </c>
      <c r="T67" s="160">
        <v>2</v>
      </c>
      <c r="U67" s="160" t="s">
        <v>22</v>
      </c>
      <c r="V67" s="159" t="s">
        <v>22</v>
      </c>
    </row>
    <row r="68" spans="2:22" ht="12.75">
      <c r="B68" s="170">
        <v>65</v>
      </c>
      <c r="C68" s="163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5"/>
      <c r="P68" s="166"/>
      <c r="Q68" s="167"/>
      <c r="R68" s="168"/>
      <c r="S68" s="169"/>
      <c r="T68" s="164"/>
      <c r="U68" s="164"/>
      <c r="V68" s="165"/>
    </row>
    <row r="69" spans="1:22" ht="12.75">
      <c r="A69" s="79" t="s">
        <v>403</v>
      </c>
      <c r="B69" s="170">
        <v>66</v>
      </c>
      <c r="C69" s="152" t="s">
        <v>404</v>
      </c>
      <c r="D69" s="153">
        <v>179</v>
      </c>
      <c r="E69" s="153">
        <v>161</v>
      </c>
      <c r="F69" s="153">
        <v>23</v>
      </c>
      <c r="G69" s="153">
        <v>47</v>
      </c>
      <c r="H69" s="153">
        <v>47</v>
      </c>
      <c r="I69" s="153">
        <v>7</v>
      </c>
      <c r="J69" s="153">
        <v>33</v>
      </c>
      <c r="K69" s="153">
        <v>3</v>
      </c>
      <c r="L69" s="153">
        <v>0</v>
      </c>
      <c r="M69" s="153">
        <v>32</v>
      </c>
      <c r="N69" s="153">
        <v>68</v>
      </c>
      <c r="O69" s="154">
        <v>2748.82</v>
      </c>
      <c r="P69" s="155" t="s">
        <v>163</v>
      </c>
      <c r="Q69" s="156">
        <v>7</v>
      </c>
      <c r="R69" s="154">
        <v>5885.19</v>
      </c>
      <c r="S69" s="157" t="s">
        <v>163</v>
      </c>
      <c r="T69" s="153">
        <v>2</v>
      </c>
      <c r="U69" s="153">
        <v>1</v>
      </c>
      <c r="V69" s="159" t="s">
        <v>22</v>
      </c>
    </row>
    <row r="70" spans="1:22" ht="12.75">
      <c r="A70" s="79" t="s">
        <v>405</v>
      </c>
      <c r="B70" s="170">
        <v>67</v>
      </c>
      <c r="C70" s="152" t="s">
        <v>106</v>
      </c>
      <c r="D70" s="153">
        <v>436</v>
      </c>
      <c r="E70" s="153">
        <v>371</v>
      </c>
      <c r="F70" s="153">
        <v>0</v>
      </c>
      <c r="G70" s="153">
        <v>91</v>
      </c>
      <c r="H70" s="153">
        <v>50</v>
      </c>
      <c r="I70" s="153">
        <v>0</v>
      </c>
      <c r="J70" s="153">
        <v>0</v>
      </c>
      <c r="K70" s="153">
        <v>0</v>
      </c>
      <c r="L70" s="153">
        <v>0</v>
      </c>
      <c r="M70" s="153">
        <v>53</v>
      </c>
      <c r="N70" s="153">
        <v>8</v>
      </c>
      <c r="O70" s="154">
        <v>16333.09</v>
      </c>
      <c r="P70" s="155" t="s">
        <v>163</v>
      </c>
      <c r="Q70" s="156">
        <v>2</v>
      </c>
      <c r="R70" s="154">
        <v>17393</v>
      </c>
      <c r="S70" s="157" t="s">
        <v>163</v>
      </c>
      <c r="T70" s="153">
        <v>1</v>
      </c>
      <c r="U70" s="153">
        <v>2</v>
      </c>
      <c r="V70" s="154">
        <v>1734.42</v>
      </c>
    </row>
    <row r="71" spans="1:22" ht="12.75">
      <c r="A71" s="79" t="s">
        <v>406</v>
      </c>
      <c r="B71" s="170">
        <v>68</v>
      </c>
      <c r="C71" s="152" t="s">
        <v>107</v>
      </c>
      <c r="D71" s="153">
        <v>308</v>
      </c>
      <c r="E71" s="153">
        <v>293</v>
      </c>
      <c r="F71" s="153">
        <v>18</v>
      </c>
      <c r="G71" s="153">
        <v>69</v>
      </c>
      <c r="H71" s="153">
        <v>14</v>
      </c>
      <c r="I71" s="153">
        <v>8</v>
      </c>
      <c r="J71" s="153">
        <v>56</v>
      </c>
      <c r="K71" s="153">
        <v>3</v>
      </c>
      <c r="L71" s="153">
        <v>2</v>
      </c>
      <c r="M71" s="153">
        <v>53</v>
      </c>
      <c r="N71" s="153">
        <v>28</v>
      </c>
      <c r="O71" s="154">
        <v>6977.19</v>
      </c>
      <c r="P71" s="155" t="s">
        <v>163</v>
      </c>
      <c r="Q71" s="156">
        <v>3</v>
      </c>
      <c r="R71" s="154">
        <v>20089</v>
      </c>
      <c r="S71" s="157" t="s">
        <v>163</v>
      </c>
      <c r="T71" s="153">
        <v>3</v>
      </c>
      <c r="U71" s="153">
        <v>3</v>
      </c>
      <c r="V71" s="154">
        <v>765</v>
      </c>
    </row>
    <row r="72" spans="1:22" ht="12.75">
      <c r="A72" s="79" t="s">
        <v>407</v>
      </c>
      <c r="B72" s="170">
        <v>69</v>
      </c>
      <c r="C72" s="152" t="s">
        <v>108</v>
      </c>
      <c r="D72" s="153">
        <v>173</v>
      </c>
      <c r="E72" s="153">
        <v>65</v>
      </c>
      <c r="F72" s="153">
        <v>3</v>
      </c>
      <c r="G72" s="153">
        <v>115</v>
      </c>
      <c r="H72" s="153">
        <v>61</v>
      </c>
      <c r="I72" s="153">
        <v>2</v>
      </c>
      <c r="J72" s="153">
        <v>19</v>
      </c>
      <c r="K72" s="153">
        <v>0</v>
      </c>
      <c r="L72" s="153">
        <v>1</v>
      </c>
      <c r="M72" s="153">
        <v>55</v>
      </c>
      <c r="N72" s="153">
        <v>16</v>
      </c>
      <c r="O72" s="178">
        <v>22269.34</v>
      </c>
      <c r="P72" s="155" t="s">
        <v>163</v>
      </c>
      <c r="Q72" s="156">
        <v>7</v>
      </c>
      <c r="R72" s="154">
        <v>35976.98</v>
      </c>
      <c r="S72" s="157" t="s">
        <v>163</v>
      </c>
      <c r="T72" s="153">
        <v>5</v>
      </c>
      <c r="U72" s="153">
        <v>5</v>
      </c>
      <c r="V72" s="154">
        <v>14237.74</v>
      </c>
    </row>
    <row r="73" spans="2:22" ht="12.75">
      <c r="B73" s="170">
        <v>70</v>
      </c>
      <c r="C73" s="163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5"/>
      <c r="P73" s="166"/>
      <c r="Q73" s="167"/>
      <c r="R73" s="168"/>
      <c r="S73" s="169"/>
      <c r="T73" s="164"/>
      <c r="U73" s="164"/>
      <c r="V73" s="165"/>
    </row>
    <row r="74" spans="1:22" ht="12.75">
      <c r="A74" s="79" t="s">
        <v>408</v>
      </c>
      <c r="B74" s="170">
        <v>71</v>
      </c>
      <c r="C74" s="152" t="s">
        <v>111</v>
      </c>
      <c r="D74" s="153">
        <v>530</v>
      </c>
      <c r="E74" s="153">
        <v>462</v>
      </c>
      <c r="F74" s="153">
        <v>43</v>
      </c>
      <c r="G74" s="153">
        <v>43</v>
      </c>
      <c r="H74" s="153">
        <v>10</v>
      </c>
      <c r="I74" s="153">
        <v>5</v>
      </c>
      <c r="J74" s="153">
        <v>61</v>
      </c>
      <c r="K74" s="153">
        <v>0</v>
      </c>
      <c r="L74" s="153">
        <v>1</v>
      </c>
      <c r="M74" s="153">
        <v>50</v>
      </c>
      <c r="N74" s="153">
        <v>7</v>
      </c>
      <c r="O74" s="154">
        <v>9955.78</v>
      </c>
      <c r="P74" s="155" t="s">
        <v>328</v>
      </c>
      <c r="Q74" s="158" t="s">
        <v>180</v>
      </c>
      <c r="R74" s="159" t="s">
        <v>180</v>
      </c>
      <c r="S74" s="157" t="s">
        <v>163</v>
      </c>
      <c r="T74" s="153">
        <v>1</v>
      </c>
      <c r="U74" s="153">
        <v>4</v>
      </c>
      <c r="V74" s="154">
        <v>0</v>
      </c>
    </row>
    <row r="75" spans="1:22" ht="12.75">
      <c r="A75" s="79" t="s">
        <v>409</v>
      </c>
      <c r="B75" s="170">
        <v>72</v>
      </c>
      <c r="C75" s="152" t="s">
        <v>112</v>
      </c>
      <c r="D75" s="153">
        <v>317</v>
      </c>
      <c r="E75" s="153">
        <v>35</v>
      </c>
      <c r="F75" s="153">
        <v>36</v>
      </c>
      <c r="G75" s="153">
        <v>58</v>
      </c>
      <c r="H75" s="153">
        <v>2</v>
      </c>
      <c r="I75" s="153">
        <v>10</v>
      </c>
      <c r="J75" s="153">
        <v>50</v>
      </c>
      <c r="K75" s="153">
        <v>0</v>
      </c>
      <c r="L75" s="153">
        <v>0</v>
      </c>
      <c r="M75" s="153">
        <v>50</v>
      </c>
      <c r="N75" s="153">
        <v>4</v>
      </c>
      <c r="O75" s="154">
        <v>4679.32</v>
      </c>
      <c r="P75" s="155" t="s">
        <v>328</v>
      </c>
      <c r="Q75" s="158" t="s">
        <v>180</v>
      </c>
      <c r="R75" s="159" t="s">
        <v>180</v>
      </c>
      <c r="S75" s="157" t="s">
        <v>163</v>
      </c>
      <c r="T75" s="153">
        <v>1</v>
      </c>
      <c r="U75" s="153">
        <v>1</v>
      </c>
      <c r="V75" s="154">
        <v>500</v>
      </c>
    </row>
    <row r="76" spans="1:22" ht="12.75">
      <c r="A76" s="79" t="s">
        <v>410</v>
      </c>
      <c r="B76" s="170">
        <v>73</v>
      </c>
      <c r="C76" s="152" t="s">
        <v>113</v>
      </c>
      <c r="D76" s="153">
        <v>272</v>
      </c>
      <c r="E76" s="153">
        <v>175</v>
      </c>
      <c r="F76" s="153">
        <v>6</v>
      </c>
      <c r="G76" s="153">
        <v>33</v>
      </c>
      <c r="H76" s="153">
        <v>19</v>
      </c>
      <c r="I76" s="153">
        <v>0</v>
      </c>
      <c r="J76" s="153">
        <v>2</v>
      </c>
      <c r="K76" s="153">
        <v>1</v>
      </c>
      <c r="L76" s="153">
        <v>1</v>
      </c>
      <c r="M76" s="153">
        <v>32</v>
      </c>
      <c r="N76" s="153">
        <v>18</v>
      </c>
      <c r="O76" s="154">
        <v>2294.565</v>
      </c>
      <c r="P76" s="155" t="s">
        <v>163</v>
      </c>
      <c r="Q76" s="156">
        <v>1</v>
      </c>
      <c r="R76" s="154">
        <v>434.08</v>
      </c>
      <c r="S76" s="157" t="s">
        <v>163</v>
      </c>
      <c r="T76" s="153">
        <v>3</v>
      </c>
      <c r="U76" s="153">
        <v>2</v>
      </c>
      <c r="V76" s="154">
        <v>0</v>
      </c>
    </row>
    <row r="77" spans="2:22" ht="12.75">
      <c r="B77" s="170">
        <v>74</v>
      </c>
      <c r="C77" s="152" t="s">
        <v>114</v>
      </c>
      <c r="D77" s="153">
        <v>210</v>
      </c>
      <c r="E77" s="153">
        <v>14</v>
      </c>
      <c r="F77" s="153">
        <v>14</v>
      </c>
      <c r="G77" s="153">
        <v>84</v>
      </c>
      <c r="H77" s="153">
        <v>1</v>
      </c>
      <c r="I77" s="153">
        <v>2</v>
      </c>
      <c r="J77" s="153">
        <v>19</v>
      </c>
      <c r="K77" s="153">
        <v>0</v>
      </c>
      <c r="L77" s="153">
        <v>0</v>
      </c>
      <c r="M77" s="153">
        <v>21</v>
      </c>
      <c r="N77" s="153">
        <v>8</v>
      </c>
      <c r="O77" s="154">
        <v>5940.68</v>
      </c>
      <c r="P77" s="155" t="s">
        <v>163</v>
      </c>
      <c r="Q77" s="156">
        <v>1</v>
      </c>
      <c r="R77" s="154">
        <v>1441</v>
      </c>
      <c r="S77" s="157" t="s">
        <v>163</v>
      </c>
      <c r="T77" s="153">
        <v>1</v>
      </c>
      <c r="U77" s="153">
        <v>1</v>
      </c>
      <c r="V77" s="154">
        <v>5000</v>
      </c>
    </row>
    <row r="78" spans="1:22" ht="12.75">
      <c r="A78" s="79" t="s">
        <v>411</v>
      </c>
      <c r="B78" s="170">
        <v>75</v>
      </c>
      <c r="C78" s="152" t="s">
        <v>116</v>
      </c>
      <c r="D78" s="153">
        <v>0</v>
      </c>
      <c r="E78" s="160" t="s">
        <v>180</v>
      </c>
      <c r="F78" s="160" t="s">
        <v>180</v>
      </c>
      <c r="G78" s="160" t="s">
        <v>180</v>
      </c>
      <c r="H78" s="160" t="s">
        <v>180</v>
      </c>
      <c r="I78" s="160" t="s">
        <v>180</v>
      </c>
      <c r="J78" s="153">
        <v>61</v>
      </c>
      <c r="K78" s="153">
        <v>37</v>
      </c>
      <c r="L78" s="153">
        <v>17</v>
      </c>
      <c r="M78" s="153">
        <v>53</v>
      </c>
      <c r="N78" s="153">
        <v>3</v>
      </c>
      <c r="O78" s="178">
        <v>49699.22</v>
      </c>
      <c r="P78" s="155" t="s">
        <v>163</v>
      </c>
      <c r="Q78" s="156">
        <v>4</v>
      </c>
      <c r="R78" s="176" t="s">
        <v>22</v>
      </c>
      <c r="S78" s="157" t="s">
        <v>163</v>
      </c>
      <c r="T78" s="153">
        <v>0</v>
      </c>
      <c r="U78" s="153">
        <v>0</v>
      </c>
      <c r="V78" s="154">
        <v>5000</v>
      </c>
    </row>
    <row r="79" spans="1:22" ht="12.75">
      <c r="A79" s="79" t="s">
        <v>412</v>
      </c>
      <c r="B79" s="170">
        <v>76</v>
      </c>
      <c r="C79" s="152" t="s">
        <v>117</v>
      </c>
      <c r="D79" s="153">
        <v>665</v>
      </c>
      <c r="E79" s="153">
        <v>472</v>
      </c>
      <c r="F79" s="153">
        <v>7</v>
      </c>
      <c r="G79" s="153">
        <v>80</v>
      </c>
      <c r="H79" s="153">
        <v>19</v>
      </c>
      <c r="I79" s="153">
        <v>2</v>
      </c>
      <c r="J79" s="153">
        <v>69</v>
      </c>
      <c r="K79" s="153">
        <v>32</v>
      </c>
      <c r="L79" s="153">
        <v>15</v>
      </c>
      <c r="M79" s="153">
        <v>62</v>
      </c>
      <c r="N79" s="153">
        <v>12</v>
      </c>
      <c r="O79" s="154">
        <v>12854.32</v>
      </c>
      <c r="P79" s="155" t="s">
        <v>163</v>
      </c>
      <c r="Q79" s="156">
        <v>4</v>
      </c>
      <c r="R79" s="154">
        <v>6971.6</v>
      </c>
      <c r="S79" s="157" t="s">
        <v>163</v>
      </c>
      <c r="T79" s="153">
        <v>1</v>
      </c>
      <c r="U79" s="153">
        <v>2</v>
      </c>
      <c r="V79" s="154">
        <v>4588</v>
      </c>
    </row>
    <row r="80" spans="1:22" ht="12.75">
      <c r="A80" s="79" t="s">
        <v>413</v>
      </c>
      <c r="B80" s="170">
        <v>77</v>
      </c>
      <c r="C80" s="152" t="s">
        <v>118</v>
      </c>
      <c r="D80" s="153">
        <v>379</v>
      </c>
      <c r="E80" s="153">
        <v>319</v>
      </c>
      <c r="F80" s="153">
        <v>8</v>
      </c>
      <c r="G80" s="153">
        <v>135</v>
      </c>
      <c r="H80" s="153">
        <v>63</v>
      </c>
      <c r="I80" s="153">
        <v>7</v>
      </c>
      <c r="J80" s="153">
        <v>15</v>
      </c>
      <c r="K80" s="153">
        <v>0</v>
      </c>
      <c r="L80" s="153">
        <v>0</v>
      </c>
      <c r="M80" s="153">
        <v>17</v>
      </c>
      <c r="N80" s="153">
        <v>3</v>
      </c>
      <c r="O80" s="154">
        <v>8266.81</v>
      </c>
      <c r="P80" s="155" t="s">
        <v>328</v>
      </c>
      <c r="Q80" s="158" t="s">
        <v>180</v>
      </c>
      <c r="R80" s="159" t="s">
        <v>180</v>
      </c>
      <c r="S80" s="157" t="s">
        <v>163</v>
      </c>
      <c r="T80" s="153">
        <v>2</v>
      </c>
      <c r="U80" s="160" t="s">
        <v>22</v>
      </c>
      <c r="V80" s="159" t="s">
        <v>22</v>
      </c>
    </row>
    <row r="81" spans="1:22" ht="12.75">
      <c r="A81" s="79" t="s">
        <v>414</v>
      </c>
      <c r="B81" s="170">
        <v>78</v>
      </c>
      <c r="C81" s="152" t="s">
        <v>119</v>
      </c>
      <c r="D81" s="153">
        <v>157</v>
      </c>
      <c r="E81" s="153">
        <v>111</v>
      </c>
      <c r="F81" s="153">
        <v>23</v>
      </c>
      <c r="G81" s="153">
        <v>105</v>
      </c>
      <c r="H81" s="153">
        <v>14</v>
      </c>
      <c r="I81" s="153">
        <v>5</v>
      </c>
      <c r="J81" s="153">
        <v>28</v>
      </c>
      <c r="K81" s="153">
        <v>0</v>
      </c>
      <c r="L81" s="153">
        <v>0</v>
      </c>
      <c r="M81" s="153">
        <v>120</v>
      </c>
      <c r="N81" s="153">
        <v>1</v>
      </c>
      <c r="O81" s="154">
        <v>13823.36</v>
      </c>
      <c r="P81" s="155" t="s">
        <v>328</v>
      </c>
      <c r="Q81" s="158" t="s">
        <v>180</v>
      </c>
      <c r="R81" s="159" t="s">
        <v>180</v>
      </c>
      <c r="S81" s="179" t="s">
        <v>378</v>
      </c>
      <c r="T81" s="173">
        <v>7</v>
      </c>
      <c r="U81" s="173">
        <v>7</v>
      </c>
      <c r="V81" s="154">
        <v>23.325</v>
      </c>
    </row>
    <row r="82" spans="1:22" ht="12.75">
      <c r="A82" s="79" t="s">
        <v>415</v>
      </c>
      <c r="B82" s="170">
        <v>79</v>
      </c>
      <c r="C82" s="152" t="s">
        <v>121</v>
      </c>
      <c r="D82" s="153">
        <v>304</v>
      </c>
      <c r="E82" s="153">
        <v>277</v>
      </c>
      <c r="F82" s="153">
        <v>14</v>
      </c>
      <c r="G82" s="153">
        <v>32</v>
      </c>
      <c r="H82" s="153">
        <v>17</v>
      </c>
      <c r="I82" s="153">
        <v>2</v>
      </c>
      <c r="J82" s="153">
        <v>16</v>
      </c>
      <c r="K82" s="153">
        <v>0</v>
      </c>
      <c r="L82" s="153">
        <v>0</v>
      </c>
      <c r="M82" s="153">
        <v>101</v>
      </c>
      <c r="N82" s="153">
        <v>2</v>
      </c>
      <c r="O82" s="154">
        <v>3352.77</v>
      </c>
      <c r="P82" s="155" t="s">
        <v>328</v>
      </c>
      <c r="Q82" s="158" t="s">
        <v>180</v>
      </c>
      <c r="R82" s="159" t="s">
        <v>180</v>
      </c>
      <c r="S82" s="179" t="s">
        <v>378</v>
      </c>
      <c r="T82" s="153">
        <v>4</v>
      </c>
      <c r="U82" s="153">
        <v>4</v>
      </c>
      <c r="V82" s="154">
        <v>2568.7</v>
      </c>
    </row>
    <row r="83" spans="1:22" ht="12.75">
      <c r="A83" s="79" t="s">
        <v>416</v>
      </c>
      <c r="B83" s="170">
        <v>80</v>
      </c>
      <c r="C83" s="152" t="s">
        <v>122</v>
      </c>
      <c r="D83" s="153">
        <v>744</v>
      </c>
      <c r="E83" s="153">
        <v>240</v>
      </c>
      <c r="F83" s="153">
        <v>12</v>
      </c>
      <c r="G83" s="153">
        <v>38</v>
      </c>
      <c r="H83" s="153">
        <v>17</v>
      </c>
      <c r="I83" s="153">
        <v>1</v>
      </c>
      <c r="J83" s="153">
        <v>19</v>
      </c>
      <c r="K83" s="153">
        <v>2</v>
      </c>
      <c r="L83" s="153">
        <v>0</v>
      </c>
      <c r="M83" s="153">
        <v>232</v>
      </c>
      <c r="N83" s="153">
        <v>3</v>
      </c>
      <c r="O83" s="154">
        <v>6758.97</v>
      </c>
      <c r="P83" s="155" t="s">
        <v>328</v>
      </c>
      <c r="Q83" s="158" t="s">
        <v>180</v>
      </c>
      <c r="R83" s="159" t="s">
        <v>180</v>
      </c>
      <c r="S83" s="157" t="s">
        <v>378</v>
      </c>
      <c r="T83" s="153">
        <v>1</v>
      </c>
      <c r="U83" s="153">
        <v>4</v>
      </c>
      <c r="V83" s="154">
        <v>20468.5</v>
      </c>
    </row>
    <row r="84" spans="1:22" ht="12.75">
      <c r="A84" s="79" t="s">
        <v>417</v>
      </c>
      <c r="B84" s="170">
        <v>81</v>
      </c>
      <c r="C84" s="152" t="s">
        <v>123</v>
      </c>
      <c r="D84" s="153">
        <v>290</v>
      </c>
      <c r="E84" s="153">
        <v>8</v>
      </c>
      <c r="F84" s="153">
        <v>14</v>
      </c>
      <c r="G84" s="153">
        <v>34</v>
      </c>
      <c r="H84" s="153">
        <v>0</v>
      </c>
      <c r="I84" s="153">
        <v>0</v>
      </c>
      <c r="J84" s="153">
        <v>22</v>
      </c>
      <c r="K84" s="153">
        <v>8</v>
      </c>
      <c r="L84" s="153">
        <v>0</v>
      </c>
      <c r="M84" s="153">
        <v>74</v>
      </c>
      <c r="N84" s="153">
        <v>2</v>
      </c>
      <c r="O84" s="154">
        <v>2470.9</v>
      </c>
      <c r="P84" s="155" t="s">
        <v>163</v>
      </c>
      <c r="Q84" s="156">
        <v>4</v>
      </c>
      <c r="R84" s="177" t="s">
        <v>22</v>
      </c>
      <c r="S84" s="157" t="s">
        <v>163</v>
      </c>
      <c r="T84" s="153">
        <v>1</v>
      </c>
      <c r="U84" s="153">
        <v>0</v>
      </c>
      <c r="V84" s="154">
        <v>0</v>
      </c>
    </row>
    <row r="85" spans="2:22" ht="12.75">
      <c r="B85" s="170">
        <v>82</v>
      </c>
      <c r="C85" s="163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5"/>
      <c r="P85" s="166"/>
      <c r="Q85" s="167"/>
      <c r="R85" s="168"/>
      <c r="S85" s="169"/>
      <c r="T85" s="164"/>
      <c r="U85" s="164"/>
      <c r="V85" s="165"/>
    </row>
    <row r="86" spans="1:22" ht="12.75">
      <c r="A86" s="79" t="s">
        <v>418</v>
      </c>
      <c r="B86" s="170">
        <v>83</v>
      </c>
      <c r="C86" s="152" t="s">
        <v>125</v>
      </c>
      <c r="D86" s="180">
        <v>64</v>
      </c>
      <c r="E86" s="180">
        <v>46</v>
      </c>
      <c r="F86" s="180">
        <v>5</v>
      </c>
      <c r="G86" s="180">
        <v>89</v>
      </c>
      <c r="H86" s="153">
        <v>39</v>
      </c>
      <c r="I86" s="153">
        <v>5</v>
      </c>
      <c r="J86" s="153">
        <v>14</v>
      </c>
      <c r="K86" s="153">
        <v>1</v>
      </c>
      <c r="L86" s="153">
        <v>0</v>
      </c>
      <c r="M86" s="153">
        <v>39</v>
      </c>
      <c r="N86" s="153">
        <v>21</v>
      </c>
      <c r="O86" s="154">
        <v>5826.68</v>
      </c>
      <c r="P86" s="155" t="s">
        <v>163</v>
      </c>
      <c r="Q86" s="156">
        <v>1</v>
      </c>
      <c r="R86" s="154">
        <v>5100</v>
      </c>
      <c r="S86" s="157" t="s">
        <v>163</v>
      </c>
      <c r="T86" s="153">
        <v>2</v>
      </c>
      <c r="U86" s="153">
        <v>2</v>
      </c>
      <c r="V86" s="154">
        <v>2433</v>
      </c>
    </row>
    <row r="87" spans="1:22" ht="12.75">
      <c r="A87" s="79" t="s">
        <v>419</v>
      </c>
      <c r="B87" s="170">
        <v>84</v>
      </c>
      <c r="C87" s="152" t="s">
        <v>126</v>
      </c>
      <c r="D87" s="153">
        <v>98</v>
      </c>
      <c r="E87" s="153">
        <v>75</v>
      </c>
      <c r="F87" s="153">
        <v>2</v>
      </c>
      <c r="G87" s="153">
        <v>53</v>
      </c>
      <c r="H87" s="153">
        <v>13</v>
      </c>
      <c r="I87" s="153">
        <v>2</v>
      </c>
      <c r="J87" s="153">
        <v>6</v>
      </c>
      <c r="K87" s="153">
        <v>0</v>
      </c>
      <c r="L87" s="153">
        <v>0</v>
      </c>
      <c r="M87" s="153">
        <v>77</v>
      </c>
      <c r="N87" s="153">
        <v>4</v>
      </c>
      <c r="O87" s="154">
        <v>4581.81</v>
      </c>
      <c r="P87" s="155" t="s">
        <v>328</v>
      </c>
      <c r="Q87" s="158" t="s">
        <v>180</v>
      </c>
      <c r="R87" s="159" t="s">
        <v>180</v>
      </c>
      <c r="S87" s="157" t="s">
        <v>328</v>
      </c>
      <c r="T87" s="160" t="s">
        <v>180</v>
      </c>
      <c r="U87" s="160" t="s">
        <v>180</v>
      </c>
      <c r="V87" s="159" t="s">
        <v>180</v>
      </c>
    </row>
    <row r="88" spans="1:22" ht="12.75">
      <c r="A88" s="79" t="s">
        <v>420</v>
      </c>
      <c r="B88" s="170">
        <v>85</v>
      </c>
      <c r="C88" s="152" t="s">
        <v>127</v>
      </c>
      <c r="D88" s="153">
        <v>215</v>
      </c>
      <c r="E88" s="153">
        <v>180</v>
      </c>
      <c r="F88" s="153">
        <v>0</v>
      </c>
      <c r="G88" s="153">
        <v>68</v>
      </c>
      <c r="H88" s="153">
        <v>48</v>
      </c>
      <c r="I88" s="153">
        <v>0</v>
      </c>
      <c r="J88" s="153">
        <v>0</v>
      </c>
      <c r="K88" s="153">
        <v>0</v>
      </c>
      <c r="L88" s="153">
        <v>0</v>
      </c>
      <c r="M88" s="153">
        <v>48</v>
      </c>
      <c r="N88" s="153">
        <v>1</v>
      </c>
      <c r="O88" s="154">
        <v>4252.779</v>
      </c>
      <c r="P88" s="155" t="s">
        <v>163</v>
      </c>
      <c r="Q88" s="156">
        <v>1</v>
      </c>
      <c r="R88" s="159" t="s">
        <v>22</v>
      </c>
      <c r="S88" s="157" t="s">
        <v>163</v>
      </c>
      <c r="T88" s="153">
        <v>1</v>
      </c>
      <c r="U88" s="153">
        <v>1</v>
      </c>
      <c r="V88" s="154">
        <v>0</v>
      </c>
    </row>
    <row r="89" spans="1:22" ht="12.75">
      <c r="A89" s="79" t="s">
        <v>421</v>
      </c>
      <c r="B89" s="170">
        <v>86</v>
      </c>
      <c r="C89" s="152" t="s">
        <v>128</v>
      </c>
      <c r="D89" s="153">
        <v>239</v>
      </c>
      <c r="E89" s="153">
        <v>185</v>
      </c>
      <c r="F89" s="153">
        <v>2</v>
      </c>
      <c r="G89" s="153">
        <v>42</v>
      </c>
      <c r="H89" s="153">
        <v>26</v>
      </c>
      <c r="I89" s="153">
        <v>0</v>
      </c>
      <c r="J89" s="153">
        <v>8</v>
      </c>
      <c r="K89" s="153">
        <v>6</v>
      </c>
      <c r="L89" s="153">
        <v>0</v>
      </c>
      <c r="M89" s="153">
        <v>36</v>
      </c>
      <c r="N89" s="153">
        <v>1</v>
      </c>
      <c r="O89" s="154">
        <v>6218.08</v>
      </c>
      <c r="P89" s="155" t="s">
        <v>328</v>
      </c>
      <c r="Q89" s="158" t="s">
        <v>180</v>
      </c>
      <c r="R89" s="159" t="s">
        <v>180</v>
      </c>
      <c r="S89" s="157" t="s">
        <v>328</v>
      </c>
      <c r="T89" s="160" t="s">
        <v>180</v>
      </c>
      <c r="U89" s="160" t="s">
        <v>180</v>
      </c>
      <c r="V89" s="159" t="s">
        <v>180</v>
      </c>
    </row>
    <row r="90" spans="1:22" ht="12.75">
      <c r="A90" s="79" t="s">
        <v>422</v>
      </c>
      <c r="B90" s="170">
        <v>87</v>
      </c>
      <c r="C90" s="152" t="s">
        <v>129</v>
      </c>
      <c r="D90" s="153">
        <v>173</v>
      </c>
      <c r="E90" s="153">
        <v>172</v>
      </c>
      <c r="F90" s="153">
        <v>15</v>
      </c>
      <c r="G90" s="153">
        <v>28</v>
      </c>
      <c r="H90" s="153">
        <v>8</v>
      </c>
      <c r="I90" s="153">
        <v>2</v>
      </c>
      <c r="J90" s="153">
        <v>31</v>
      </c>
      <c r="K90" s="153">
        <v>3</v>
      </c>
      <c r="L90" s="153">
        <v>0</v>
      </c>
      <c r="M90" s="153">
        <v>8</v>
      </c>
      <c r="N90" s="153">
        <v>28</v>
      </c>
      <c r="O90" s="154">
        <v>4356.4</v>
      </c>
      <c r="P90" s="155" t="s">
        <v>163</v>
      </c>
      <c r="Q90" s="156">
        <v>1</v>
      </c>
      <c r="R90" s="154">
        <v>3100</v>
      </c>
      <c r="S90" s="157" t="s">
        <v>328</v>
      </c>
      <c r="T90" s="160" t="s">
        <v>180</v>
      </c>
      <c r="U90" s="160" t="s">
        <v>180</v>
      </c>
      <c r="V90" s="159" t="s">
        <v>180</v>
      </c>
    </row>
    <row r="91" spans="2:22" ht="12.75">
      <c r="B91" s="170">
        <v>88</v>
      </c>
      <c r="C91" s="163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5"/>
      <c r="P91" s="166"/>
      <c r="Q91" s="167"/>
      <c r="R91" s="168"/>
      <c r="S91" s="169"/>
      <c r="T91" s="164"/>
      <c r="U91" s="164"/>
      <c r="V91" s="165"/>
    </row>
    <row r="92" spans="1:22" ht="12.75">
      <c r="A92" s="79" t="s">
        <v>423</v>
      </c>
      <c r="B92" s="170">
        <v>89</v>
      </c>
      <c r="C92" s="152" t="s">
        <v>131</v>
      </c>
      <c r="D92" s="153">
        <v>433</v>
      </c>
      <c r="E92" s="153">
        <v>380</v>
      </c>
      <c r="F92" s="153">
        <v>35</v>
      </c>
      <c r="G92" s="153">
        <v>22</v>
      </c>
      <c r="H92" s="153">
        <v>3</v>
      </c>
      <c r="I92" s="153">
        <v>0</v>
      </c>
      <c r="J92" s="153">
        <v>40</v>
      </c>
      <c r="K92" s="153">
        <v>0</v>
      </c>
      <c r="L92" s="153">
        <v>0</v>
      </c>
      <c r="M92" s="153">
        <v>102</v>
      </c>
      <c r="N92" s="153">
        <v>1</v>
      </c>
      <c r="O92" s="154">
        <v>2015.05</v>
      </c>
      <c r="P92" s="155" t="s">
        <v>328</v>
      </c>
      <c r="Q92" s="158" t="s">
        <v>180</v>
      </c>
      <c r="R92" s="159" t="s">
        <v>180</v>
      </c>
      <c r="S92" s="157" t="s">
        <v>163</v>
      </c>
      <c r="T92" s="153">
        <v>2</v>
      </c>
      <c r="U92" s="153">
        <v>4</v>
      </c>
      <c r="V92" s="154">
        <v>8515</v>
      </c>
    </row>
    <row r="93" spans="1:22" ht="12.75">
      <c r="A93" s="79" t="s">
        <v>424</v>
      </c>
      <c r="B93" s="170">
        <v>90</v>
      </c>
      <c r="C93" s="152" t="s">
        <v>132</v>
      </c>
      <c r="D93" s="153">
        <v>90</v>
      </c>
      <c r="E93" s="153">
        <v>84</v>
      </c>
      <c r="F93" s="153">
        <v>12</v>
      </c>
      <c r="G93" s="153">
        <v>12</v>
      </c>
      <c r="H93" s="153">
        <v>11</v>
      </c>
      <c r="I93" s="153">
        <v>1</v>
      </c>
      <c r="J93" s="153">
        <v>50</v>
      </c>
      <c r="K93" s="153">
        <v>16</v>
      </c>
      <c r="L93" s="153">
        <v>20</v>
      </c>
      <c r="M93" s="153">
        <v>36</v>
      </c>
      <c r="N93" s="153">
        <v>2</v>
      </c>
      <c r="O93" s="154">
        <v>1602.36</v>
      </c>
      <c r="P93" s="155" t="s">
        <v>328</v>
      </c>
      <c r="Q93" s="158" t="s">
        <v>180</v>
      </c>
      <c r="R93" s="159" t="s">
        <v>180</v>
      </c>
      <c r="S93" s="157" t="s">
        <v>328</v>
      </c>
      <c r="T93" s="160" t="s">
        <v>180</v>
      </c>
      <c r="U93" s="160" t="s">
        <v>180</v>
      </c>
      <c r="V93" s="159" t="s">
        <v>180</v>
      </c>
    </row>
    <row r="94" spans="1:22" ht="12.75">
      <c r="A94" s="79" t="s">
        <v>425</v>
      </c>
      <c r="B94" s="170">
        <v>91</v>
      </c>
      <c r="C94" s="152" t="s">
        <v>133</v>
      </c>
      <c r="D94" s="173">
        <v>102</v>
      </c>
      <c r="E94" s="173">
        <v>57</v>
      </c>
      <c r="F94" s="173">
        <v>2</v>
      </c>
      <c r="G94" s="173">
        <v>94</v>
      </c>
      <c r="H94" s="153">
        <v>26</v>
      </c>
      <c r="I94" s="153">
        <v>2</v>
      </c>
      <c r="J94" s="153">
        <v>3</v>
      </c>
      <c r="K94" s="153">
        <v>0</v>
      </c>
      <c r="L94" s="153">
        <v>0</v>
      </c>
      <c r="M94" s="153">
        <v>19</v>
      </c>
      <c r="N94" s="153">
        <v>0</v>
      </c>
      <c r="O94" s="154">
        <v>3566.35</v>
      </c>
      <c r="P94" s="155" t="s">
        <v>163</v>
      </c>
      <c r="Q94" s="156">
        <v>1</v>
      </c>
      <c r="R94" s="178">
        <v>2472</v>
      </c>
      <c r="S94" s="179" t="s">
        <v>378</v>
      </c>
      <c r="T94" s="173">
        <v>2</v>
      </c>
      <c r="U94" s="173">
        <v>2</v>
      </c>
      <c r="V94" s="154">
        <v>14850</v>
      </c>
    </row>
    <row r="95" spans="1:22" ht="12.75">
      <c r="A95" s="79" t="s">
        <v>426</v>
      </c>
      <c r="B95" s="170">
        <v>92</v>
      </c>
      <c r="C95" s="156" t="s">
        <v>134</v>
      </c>
      <c r="D95" s="153">
        <v>1</v>
      </c>
      <c r="E95" s="153">
        <v>0</v>
      </c>
      <c r="F95" s="153">
        <v>0</v>
      </c>
      <c r="G95" s="153">
        <v>35</v>
      </c>
      <c r="H95" s="153">
        <v>3</v>
      </c>
      <c r="I95" s="153">
        <v>10</v>
      </c>
      <c r="J95" s="153">
        <v>117</v>
      </c>
      <c r="K95" s="153">
        <v>98</v>
      </c>
      <c r="L95" s="153">
        <v>1</v>
      </c>
      <c r="M95" s="153">
        <v>85</v>
      </c>
      <c r="N95" s="153">
        <v>5</v>
      </c>
      <c r="O95" s="154">
        <v>8876.9</v>
      </c>
      <c r="P95" s="155" t="s">
        <v>163</v>
      </c>
      <c r="Q95" s="156">
        <v>2</v>
      </c>
      <c r="R95" s="154">
        <v>9029</v>
      </c>
      <c r="S95" s="157" t="s">
        <v>163</v>
      </c>
      <c r="T95" s="153">
        <v>1</v>
      </c>
      <c r="U95" s="153">
        <v>0</v>
      </c>
      <c r="V95" s="154">
        <v>9670</v>
      </c>
    </row>
    <row r="96" spans="1:22" ht="12.75">
      <c r="A96" s="79" t="s">
        <v>427</v>
      </c>
      <c r="B96" s="170">
        <v>93</v>
      </c>
      <c r="C96" s="156" t="s">
        <v>135</v>
      </c>
      <c r="D96" s="181">
        <v>0</v>
      </c>
      <c r="E96" s="153">
        <v>0</v>
      </c>
      <c r="F96" s="153">
        <v>0</v>
      </c>
      <c r="G96" s="153">
        <v>40</v>
      </c>
      <c r="H96" s="153">
        <v>8</v>
      </c>
      <c r="I96" s="153">
        <v>2</v>
      </c>
      <c r="J96" s="153">
        <v>4</v>
      </c>
      <c r="K96" s="153">
        <v>29</v>
      </c>
      <c r="L96" s="153">
        <v>42</v>
      </c>
      <c r="M96" s="153">
        <v>74</v>
      </c>
      <c r="N96" s="153">
        <v>1</v>
      </c>
      <c r="O96" s="154">
        <v>6609.72</v>
      </c>
      <c r="P96" s="155" t="s">
        <v>328</v>
      </c>
      <c r="Q96" s="158" t="s">
        <v>180</v>
      </c>
      <c r="R96" s="159" t="s">
        <v>180</v>
      </c>
      <c r="S96" s="157" t="s">
        <v>163</v>
      </c>
      <c r="T96" s="153">
        <v>6</v>
      </c>
      <c r="U96" s="153">
        <v>1</v>
      </c>
      <c r="V96" s="154">
        <v>656</v>
      </c>
    </row>
    <row r="97" spans="1:22" ht="12.75">
      <c r="A97" s="79" t="s">
        <v>428</v>
      </c>
      <c r="B97" s="170">
        <v>94</v>
      </c>
      <c r="C97" s="152" t="s">
        <v>136</v>
      </c>
      <c r="D97" s="180">
        <v>0</v>
      </c>
      <c r="E97" s="153">
        <v>0</v>
      </c>
      <c r="F97" s="153">
        <v>0</v>
      </c>
      <c r="G97" s="153">
        <v>47</v>
      </c>
      <c r="H97" s="153">
        <v>31</v>
      </c>
      <c r="I97" s="153">
        <v>3</v>
      </c>
      <c r="J97" s="153">
        <v>16</v>
      </c>
      <c r="K97" s="153">
        <v>1</v>
      </c>
      <c r="L97" s="153">
        <v>11</v>
      </c>
      <c r="M97" s="153">
        <v>13</v>
      </c>
      <c r="N97" s="153">
        <v>4</v>
      </c>
      <c r="O97" s="154">
        <v>8849.67</v>
      </c>
      <c r="P97" s="155" t="s">
        <v>328</v>
      </c>
      <c r="Q97" s="158" t="s">
        <v>180</v>
      </c>
      <c r="R97" s="159" t="s">
        <v>180</v>
      </c>
      <c r="S97" s="157" t="s">
        <v>163</v>
      </c>
      <c r="T97" s="153">
        <v>1</v>
      </c>
      <c r="U97" s="160" t="s">
        <v>22</v>
      </c>
      <c r="V97" s="154">
        <v>0</v>
      </c>
    </row>
    <row r="98" spans="1:22" ht="12.75">
      <c r="A98" s="79" t="s">
        <v>429</v>
      </c>
      <c r="B98" s="170">
        <v>95</v>
      </c>
      <c r="C98" s="152" t="s">
        <v>137</v>
      </c>
      <c r="D98" s="153">
        <v>108</v>
      </c>
      <c r="E98" s="153">
        <v>72</v>
      </c>
      <c r="F98" s="153">
        <v>2</v>
      </c>
      <c r="G98" s="153">
        <v>77</v>
      </c>
      <c r="H98" s="153">
        <v>13</v>
      </c>
      <c r="I98" s="153">
        <v>5</v>
      </c>
      <c r="J98" s="153">
        <v>36</v>
      </c>
      <c r="K98" s="153">
        <v>17</v>
      </c>
      <c r="L98" s="153">
        <v>3</v>
      </c>
      <c r="M98" s="153">
        <v>65</v>
      </c>
      <c r="N98" s="153">
        <v>4</v>
      </c>
      <c r="O98" s="154">
        <v>6210.11199919414</v>
      </c>
      <c r="P98" s="155" t="s">
        <v>163</v>
      </c>
      <c r="Q98" s="156">
        <v>2</v>
      </c>
      <c r="R98" s="154">
        <v>5674</v>
      </c>
      <c r="S98" s="157" t="s">
        <v>163</v>
      </c>
      <c r="T98" s="153">
        <v>2</v>
      </c>
      <c r="U98" s="153">
        <v>6</v>
      </c>
      <c r="V98" s="154">
        <v>2964.2</v>
      </c>
    </row>
    <row r="99" spans="2:22" ht="12.75">
      <c r="B99" s="170">
        <v>971</v>
      </c>
      <c r="C99" s="152" t="s">
        <v>138</v>
      </c>
      <c r="D99" s="153">
        <v>4</v>
      </c>
      <c r="E99" s="153">
        <v>3</v>
      </c>
      <c r="F99" s="153">
        <v>0</v>
      </c>
      <c r="G99" s="153">
        <v>28</v>
      </c>
      <c r="H99" s="153">
        <v>15</v>
      </c>
      <c r="I99" s="153">
        <v>2</v>
      </c>
      <c r="J99" s="153">
        <v>2</v>
      </c>
      <c r="K99" s="153">
        <v>0</v>
      </c>
      <c r="L99" s="153">
        <v>0</v>
      </c>
      <c r="M99" s="153">
        <v>14</v>
      </c>
      <c r="N99" s="153">
        <v>0</v>
      </c>
      <c r="O99" s="154">
        <v>2967.38</v>
      </c>
      <c r="P99" s="155" t="s">
        <v>328</v>
      </c>
      <c r="Q99" s="158" t="s">
        <v>180</v>
      </c>
      <c r="R99" s="159" t="s">
        <v>180</v>
      </c>
      <c r="S99" s="157" t="s">
        <v>162</v>
      </c>
      <c r="T99" s="160" t="s">
        <v>180</v>
      </c>
      <c r="U99" s="160" t="s">
        <v>180</v>
      </c>
      <c r="V99" s="159" t="s">
        <v>180</v>
      </c>
    </row>
    <row r="100" spans="1:22" ht="12.75">
      <c r="A100" s="79" t="s">
        <v>430</v>
      </c>
      <c r="B100" s="170">
        <v>972</v>
      </c>
      <c r="C100" s="156" t="s">
        <v>139</v>
      </c>
      <c r="D100" s="153">
        <v>7</v>
      </c>
      <c r="E100" s="153">
        <v>1</v>
      </c>
      <c r="F100" s="153">
        <v>0</v>
      </c>
      <c r="G100" s="153">
        <v>27</v>
      </c>
      <c r="H100" s="153">
        <v>11</v>
      </c>
      <c r="I100" s="153">
        <v>3</v>
      </c>
      <c r="J100" s="153">
        <v>8</v>
      </c>
      <c r="K100" s="153">
        <v>3</v>
      </c>
      <c r="L100" s="153">
        <v>1</v>
      </c>
      <c r="M100" s="153">
        <v>203</v>
      </c>
      <c r="N100" s="173">
        <v>5</v>
      </c>
      <c r="O100" s="178">
        <v>2475.73</v>
      </c>
      <c r="P100" s="155" t="s">
        <v>163</v>
      </c>
      <c r="Q100" s="152">
        <v>8</v>
      </c>
      <c r="R100" s="172">
        <v>9843.45</v>
      </c>
      <c r="S100" s="174" t="s">
        <v>378</v>
      </c>
      <c r="T100" s="162">
        <v>6</v>
      </c>
      <c r="U100" s="162">
        <v>4</v>
      </c>
      <c r="V100" s="159" t="s">
        <v>22</v>
      </c>
    </row>
    <row r="101" spans="2:22" ht="12.75">
      <c r="B101" s="170">
        <v>973</v>
      </c>
      <c r="C101" s="163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5"/>
      <c r="P101" s="166"/>
      <c r="Q101" s="167"/>
      <c r="R101" s="168"/>
      <c r="S101" s="169"/>
      <c r="T101" s="164"/>
      <c r="U101" s="164"/>
      <c r="V101" s="165"/>
    </row>
    <row r="102" spans="1:22" ht="12.75">
      <c r="A102" s="79" t="s">
        <v>431</v>
      </c>
      <c r="B102" s="170">
        <v>974</v>
      </c>
      <c r="C102" s="152" t="s">
        <v>141</v>
      </c>
      <c r="D102" s="153">
        <v>0</v>
      </c>
      <c r="E102" s="160" t="s">
        <v>180</v>
      </c>
      <c r="F102" s="160" t="s">
        <v>180</v>
      </c>
      <c r="G102" s="153">
        <v>24</v>
      </c>
      <c r="H102" s="153">
        <v>9</v>
      </c>
      <c r="I102" s="153">
        <v>2</v>
      </c>
      <c r="J102" s="153">
        <v>0</v>
      </c>
      <c r="K102" s="153">
        <v>0</v>
      </c>
      <c r="L102" s="153">
        <v>0</v>
      </c>
      <c r="M102" s="153">
        <v>10</v>
      </c>
      <c r="N102" s="153">
        <v>2</v>
      </c>
      <c r="O102" s="154">
        <v>6404.27</v>
      </c>
      <c r="P102" s="155" t="s">
        <v>163</v>
      </c>
      <c r="Q102" s="156">
        <v>4</v>
      </c>
      <c r="R102" s="154">
        <v>7000</v>
      </c>
      <c r="S102" s="157" t="s">
        <v>163</v>
      </c>
      <c r="T102" s="153">
        <v>12</v>
      </c>
      <c r="U102" s="153">
        <v>4</v>
      </c>
      <c r="V102" s="154">
        <v>6896</v>
      </c>
    </row>
    <row r="103" spans="2:98" s="105" customFormat="1" ht="11.25">
      <c r="B103" s="182"/>
      <c r="C103" s="102" t="s">
        <v>145</v>
      </c>
      <c r="D103" s="183">
        <f>SUM(D3:D102)</f>
        <v>27038</v>
      </c>
      <c r="E103" s="183">
        <f>SUM(E3:E102)</f>
        <v>19490</v>
      </c>
      <c r="F103" s="183">
        <f>SUM(F3:F102)</f>
        <v>959</v>
      </c>
      <c r="G103" s="183">
        <f>SUM(G3:G102)</f>
        <v>4409</v>
      </c>
      <c r="H103" s="183">
        <f>SUM(H3:H102)</f>
        <v>1970</v>
      </c>
      <c r="I103" s="183">
        <f>SUM(I3:I102)</f>
        <v>246</v>
      </c>
      <c r="J103" s="183">
        <f>SUM(J3:J102)</f>
        <v>2119</v>
      </c>
      <c r="K103" s="183">
        <f>SUM(K3:K102)</f>
        <v>563</v>
      </c>
      <c r="L103" s="183">
        <f>SUM(L3:L102)</f>
        <v>211</v>
      </c>
      <c r="M103" s="183">
        <f>SUM(M3:M102)</f>
        <v>5234</v>
      </c>
      <c r="N103" s="183">
        <f>SUM(N3:N102)</f>
        <v>866</v>
      </c>
      <c r="O103" s="183">
        <f>SUM(O3:O102)</f>
        <v>566905.0309991942</v>
      </c>
      <c r="P103" s="160" t="s">
        <v>180</v>
      </c>
      <c r="Q103" s="183">
        <f>SUM(Q3:Q102)</f>
        <v>129</v>
      </c>
      <c r="R103" s="184">
        <f>SUM(R3:R102)</f>
        <v>301519.33</v>
      </c>
      <c r="S103" s="160" t="s">
        <v>180</v>
      </c>
      <c r="T103" s="185">
        <f>SUM(T3:T102)</f>
        <v>156</v>
      </c>
      <c r="U103" s="185">
        <f>SUM(U3:U102)</f>
        <v>141</v>
      </c>
      <c r="V103" s="184">
        <f>SUM(V3:V102)</f>
        <v>256895.95500000005</v>
      </c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</row>
    <row r="104" spans="1:22" ht="12.75">
      <c r="A104" s="186"/>
      <c r="B104" s="187"/>
      <c r="C104" s="119" t="s">
        <v>146</v>
      </c>
      <c r="D104" s="156">
        <f>AVERAGE(D3:D102)</f>
        <v>314.3953488372093</v>
      </c>
      <c r="E104" s="156">
        <f>AVERAGE(E3:E102)</f>
        <v>237.6829268292683</v>
      </c>
      <c r="F104" s="156">
        <f>AVERAGE(F3:F102)</f>
        <v>11.416666666666666</v>
      </c>
      <c r="G104" s="156">
        <f>AVERAGE(G3:G102)</f>
        <v>51.870588235294115</v>
      </c>
      <c r="H104" s="156">
        <f>AVERAGE(H3:H102)</f>
        <v>23.452380952380953</v>
      </c>
      <c r="I104" s="156">
        <f>AVERAGE(I3:I102)</f>
        <v>2.8941176470588235</v>
      </c>
      <c r="J104" s="156">
        <f>AVERAGE(J3:J102)</f>
        <v>24.63953488372093</v>
      </c>
      <c r="K104" s="156">
        <f>AVERAGE(K3:K102)</f>
        <v>6.546511627906977</v>
      </c>
      <c r="L104" s="156">
        <f>AVERAGE(L3:L102)</f>
        <v>2.453488372093023</v>
      </c>
      <c r="M104" s="156">
        <f>AVERAGE(M3:M102)</f>
        <v>60.86046511627907</v>
      </c>
      <c r="N104" s="156">
        <f>AVERAGE(N3:N102)</f>
        <v>10.069767441860465</v>
      </c>
      <c r="O104" s="156">
        <f>AVERAGE(O3:O102)</f>
        <v>6591.91896510691</v>
      </c>
      <c r="P104" s="160" t="s">
        <v>180</v>
      </c>
      <c r="Q104" s="156">
        <f>AVERAGE(Q3:Q102)</f>
        <v>3</v>
      </c>
      <c r="R104" s="154">
        <f>AVERAGE(R3:R102)</f>
        <v>10050.644333333334</v>
      </c>
      <c r="S104" s="160" t="s">
        <v>180</v>
      </c>
      <c r="T104" s="153">
        <f>AVERAGE(T3:T102)</f>
        <v>2.8363636363636364</v>
      </c>
      <c r="U104" s="153">
        <f>AVERAGE(U3:U102)</f>
        <v>2.7115384615384617</v>
      </c>
      <c r="V104" s="154">
        <f>AVERAGE(V3:V102)</f>
        <v>5242.774591836735</v>
      </c>
    </row>
    <row r="105" spans="1:22" ht="12.75">
      <c r="A105" s="186"/>
      <c r="B105" s="187"/>
      <c r="C105" s="119" t="s">
        <v>147</v>
      </c>
      <c r="D105" s="156">
        <f>MIN(D3:D102)</f>
        <v>0</v>
      </c>
      <c r="E105" s="156">
        <f>MIN(E3:E102)</f>
        <v>0</v>
      </c>
      <c r="F105" s="156">
        <f>MIN(F3:F102)</f>
        <v>0</v>
      </c>
      <c r="G105" s="156">
        <f>MIN(G3:G102)</f>
        <v>6</v>
      </c>
      <c r="H105" s="156">
        <f>MIN(H3:H102)</f>
        <v>0</v>
      </c>
      <c r="I105" s="156">
        <f>MIN(I3:I102)</f>
        <v>0</v>
      </c>
      <c r="J105" s="156">
        <f>MIN(J3:J102)</f>
        <v>0</v>
      </c>
      <c r="K105" s="156">
        <f>MIN(K3:K102)</f>
        <v>0</v>
      </c>
      <c r="L105" s="156">
        <f>MIN(L3:L102)</f>
        <v>0</v>
      </c>
      <c r="M105" s="156">
        <f>MIN(M3:M102)</f>
        <v>0</v>
      </c>
      <c r="N105" s="156">
        <f>MIN(N3:N102)</f>
        <v>0</v>
      </c>
      <c r="O105" s="156">
        <f>MIN(O3:O102)</f>
        <v>238.9</v>
      </c>
      <c r="P105" s="160" t="s">
        <v>180</v>
      </c>
      <c r="Q105" s="156">
        <f>MIN(Q3:Q102)</f>
        <v>1</v>
      </c>
      <c r="R105" s="154">
        <f>MIN(R3:R102)</f>
        <v>0</v>
      </c>
      <c r="S105" s="160" t="s">
        <v>180</v>
      </c>
      <c r="T105" s="153">
        <f>MIN(T3:T102)</f>
        <v>0</v>
      </c>
      <c r="U105" s="153">
        <f>MIN(U3:U102)</f>
        <v>0</v>
      </c>
      <c r="V105" s="154">
        <f>MIN(V3:V102)</f>
        <v>0</v>
      </c>
    </row>
    <row r="106" spans="1:22" ht="12.75">
      <c r="A106" s="186"/>
      <c r="B106" s="187"/>
      <c r="C106" s="119" t="s">
        <v>148</v>
      </c>
      <c r="D106" s="156">
        <f>MAX(D3:D102)</f>
        <v>783</v>
      </c>
      <c r="E106" s="156">
        <f>MAX(E3:E102)</f>
        <v>648</v>
      </c>
      <c r="F106" s="156">
        <f>MAX(F3:F102)</f>
        <v>69</v>
      </c>
      <c r="G106" s="156">
        <f>MAX(G3:G102)</f>
        <v>244</v>
      </c>
      <c r="H106" s="156">
        <f>MAX(H3:H102)</f>
        <v>103</v>
      </c>
      <c r="I106" s="156">
        <f>MAX(I3:I102)</f>
        <v>16</v>
      </c>
      <c r="J106" s="156">
        <f>MAX(J3:J102)</f>
        <v>117</v>
      </c>
      <c r="K106" s="156">
        <f>MAX(K3:K102)</f>
        <v>98</v>
      </c>
      <c r="L106" s="156">
        <f>MAX(L3:L102)</f>
        <v>42</v>
      </c>
      <c r="M106" s="156">
        <f>MAX(M3:M102)</f>
        <v>352</v>
      </c>
      <c r="N106" s="156">
        <f>MAX(N3:N102)</f>
        <v>71</v>
      </c>
      <c r="O106" s="156">
        <f>MAX(O3:O102)</f>
        <v>49699.22</v>
      </c>
      <c r="P106" s="160" t="s">
        <v>180</v>
      </c>
      <c r="Q106" s="156">
        <f>MAX(Q3:Q102)</f>
        <v>13</v>
      </c>
      <c r="R106" s="154">
        <f>MAX(R3:R102)</f>
        <v>56133.37</v>
      </c>
      <c r="S106" s="160" t="s">
        <v>180</v>
      </c>
      <c r="T106" s="153">
        <f>MAX(T3:T102)</f>
        <v>14</v>
      </c>
      <c r="U106" s="153">
        <f>MAX(U3:U102)</f>
        <v>12</v>
      </c>
      <c r="V106" s="154">
        <f>MAX(V3:V102)</f>
        <v>77198.01</v>
      </c>
    </row>
  </sheetData>
  <sheetProtection selectLockedCells="1" selectUnlockedCells="1"/>
  <mergeCells count="3">
    <mergeCell ref="B1:C2"/>
    <mergeCell ref="D1:O1"/>
    <mergeCell ref="P1:V1"/>
  </mergeCells>
  <printOptions horizontalCentered="1"/>
  <pageMargins left="0.39375" right="0.39375" top="0.6034722222222222" bottom="0.39375" header="0.39375" footer="0.5118055555555555"/>
  <pageSetup horizontalDpi="300" verticalDpi="300" orientation="landscape" paperSize="9" scale="96"/>
  <headerFooter alignWithMargins="0">
    <oddHeader xml:space="preserve">&amp;L&amp;8Rapport annuel 2012 - Archives départementales&amp;R&amp;"Arial,Italique"&amp;8Service interministériel des Archives de France - &amp;D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Camille Duclert</cp:lastModifiedBy>
  <cp:lastPrinted>2013-07-25T14:42:14Z</cp:lastPrinted>
  <dcterms:created xsi:type="dcterms:W3CDTF">2009-04-16T09:32:48Z</dcterms:created>
  <dcterms:modified xsi:type="dcterms:W3CDTF">2015-12-21T16:03:18Z</dcterms:modified>
  <cp:category/>
  <cp:version/>
  <cp:contentType/>
  <cp:contentStatus/>
  <cp:revision>277</cp:revision>
</cp:coreProperties>
</file>