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40" windowHeight="4230" tabRatio="988" activeTab="0"/>
  </bookViews>
  <sheets>
    <sheet name="enquête" sheetId="1" r:id="rId1"/>
  </sheets>
  <definedNames>
    <definedName name="Excel_BuiltIn_Print_Area_1">#N/A</definedName>
    <definedName name="Excel_BuiltIn_Print_Area_1_1">"$#REF !.$A$1:$E$2"</definedName>
    <definedName name="Excel_BuiltIn_Print_Area_10_1">#N/A</definedName>
    <definedName name="Excel_BuiltIn_Print_Area_10_1_1">"$#REF !.$A$1:$F$2"</definedName>
    <definedName name="Excel_BuiltIn_Print_Area_12_1">"$#REF !.$A$1:$E$1"</definedName>
    <definedName name="Excel_BuiltIn_Print_Area_12_1_1">#N/A</definedName>
    <definedName name="Excel_BuiltIn_Print_Area_13_1">#N/A</definedName>
    <definedName name="Excel_BuiltIn_Print_Area_13_1_1">#N/A</definedName>
    <definedName name="Excel_BuiltIn_Print_Area_14_1_1">#N/A</definedName>
    <definedName name="Excel_BuiltIn_Print_Area_16_1">"$#REF !.$A$1:$F$2"</definedName>
    <definedName name="Excel_BuiltIn_Print_Area_19">"$#REF !.$A$1:$E$2"</definedName>
    <definedName name="Excel_BuiltIn_Print_Area_21">"$#REF !.$A$1:$E$1"</definedName>
    <definedName name="Excel_BuiltIn_Print_Area_23">"$#REF !.$A$1:$F$2"</definedName>
    <definedName name="Excel_BuiltIn_Print_Area_3_1">#N/A</definedName>
    <definedName name="Excel_BuiltIn_Print_Area_3_1_1">#N/A</definedName>
    <definedName name="Excel_BuiltIn_Print_Area_4_1">#N/A</definedName>
    <definedName name="Excel_BuiltIn_Print_Area_5_1">#N/A</definedName>
    <definedName name="Excel_BuiltIn_Print_Area_5_1_1">#N/A</definedName>
    <definedName name="Excel_BuiltIn_Print_Area_5_1_1_1">#N/A</definedName>
    <definedName name="Excel_BuiltIn_Print_Area_5_1_1_1_1">#N/A</definedName>
    <definedName name="Excel_BuiltIn_Print_Area_6_1">#N/A</definedName>
    <definedName name="Excel_BuiltIn_Print_Area_7_1">"$#REF !.$A$1:$C$2"</definedName>
    <definedName name="Excel_BuiltIn_Print_Area_8_1">#N/A</definedName>
    <definedName name="Excel_BuiltIn_Print_Area_8_1_1">"$#REF !.$A$1:$G$2"</definedName>
    <definedName name="Excel_BuiltIn_Print_Area_8_1_1_1">#N/A</definedName>
    <definedName name="Excel_BuiltIn_Print_Area_9_1">#N/A</definedName>
    <definedName name="Excel_BuiltIn_Print_Titles_1">#N/A</definedName>
    <definedName name="Excel_BuiltIn_Print_Titles_8_1">#N/A</definedName>
    <definedName name="_xlnm.Print_Titles" localSheetId="0">('enquête'!$A:$B,'enquête'!$1:$2)</definedName>
    <definedName name="sPath">#N/A</definedName>
    <definedName name="_xlnm.Print_Area" localSheetId="0">'enquête'!$A$1:$CU$110</definedName>
  </definedNames>
  <calcPr fullCalcOnLoad="1"/>
</workbook>
</file>

<file path=xl/sharedStrings.xml><?xml version="1.0" encoding="utf-8"?>
<sst xmlns="http://schemas.openxmlformats.org/spreadsheetml/2006/main" count="1009" uniqueCount="357">
  <si>
    <t>Département</t>
  </si>
  <si>
    <t>Région</t>
  </si>
  <si>
    <t>1 – Personnel et Budget</t>
  </si>
  <si>
    <t>2 – Accroissement des fonds</t>
  </si>
  <si>
    <t>3 – Instruments de recherche</t>
  </si>
  <si>
    <t>4 – Conservation et restauration</t>
  </si>
  <si>
    <t>5 – Contrôle scientifique et technique</t>
  </si>
  <si>
    <t>6 – Occupation de l'espace</t>
  </si>
  <si>
    <t>7 – Numérisation</t>
  </si>
  <si>
    <t>8 – Mise en ligne</t>
  </si>
  <si>
    <t>9 – Communication</t>
  </si>
  <si>
    <t>10 – Consultation en ligne</t>
  </si>
  <si>
    <t>11 – Expositions et animations</t>
  </si>
  <si>
    <t>Population</t>
  </si>
  <si>
    <t xml:space="preserve"> Personnels d’État (personnes physiques)</t>
  </si>
  <si>
    <t>Personnels d’État (ETP)</t>
  </si>
  <si>
    <t xml:space="preserve"> Personnels territoriaux (personnes physiques)</t>
  </si>
  <si>
    <t xml:space="preserve"> Personnels territoriaux (ETP)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</si>
  <si>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</si>
  <si>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</si>
  <si>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</si>
  <si>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</si>
  <si>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et mis en service en 2015</t>
  </si>
  <si>
    <t>Tableaux de gestion actualisés en 2015</t>
  </si>
  <si>
    <t>Métrage linéaire nouvellement occupé en 2015</t>
  </si>
  <si>
    <t>Accroissement des fonds publics en 2015 (ml)</t>
  </si>
  <si>
    <t>Accroissement des fonds publics en 2013 (Go)</t>
  </si>
  <si>
    <t>Accroissement des fonds publics en 2015  (unités)</t>
  </si>
  <si>
    <t>Accroissement des fonds privés en 2015 (ml)</t>
  </si>
  <si>
    <t>Accroissement des fonds privés en 2015 (unités)</t>
  </si>
  <si>
    <t>Accroissement de la bibliothèque en 2015 (ml)</t>
  </si>
  <si>
    <t xml:space="preserve"> Fonds conservés au 31 décembre 2015 (ml)</t>
  </si>
  <si>
    <t xml:space="preserve">Actions relatives à l'archivage électronique </t>
  </si>
  <si>
    <t>Fonds munis d’un instrument de recherche en 2015 (ml)</t>
  </si>
  <si>
    <t xml:space="preserve">Fonds munis d'un instrument de recherche en 2015 sur le total des fonds entrés en 2015 (%) </t>
  </si>
  <si>
    <t>Total des fonds munis d’un instrument de recherche (ml)</t>
  </si>
  <si>
    <t>Fonds munis d'un instrument de recherche  (%)</t>
  </si>
  <si>
    <t xml:space="preserve"> Fonds bien conditionnés  (ml)</t>
  </si>
  <si>
    <t>Fonds bien conditionnés sur le total des fonds (%)</t>
  </si>
  <si>
    <t xml:space="preserve"> Magasins (m²)</t>
  </si>
  <si>
    <t xml:space="preserve"> Magasins aux normes (m²)</t>
  </si>
  <si>
    <t>Magasins aux normes sur le total des magasins (%)</t>
  </si>
  <si>
    <t>Surface totale du bâtiment (m²)</t>
  </si>
  <si>
    <t>Fonds microfilmés dans l’année (ml)</t>
  </si>
  <si>
    <t>Opérations de restauration (nombre d’unités)</t>
  </si>
  <si>
    <t>Budget attribué à la restauration (externalisée)</t>
  </si>
  <si>
    <t xml:space="preserve">Atelier de restauration </t>
  </si>
  <si>
    <t xml:space="preserve">Communes de moins de 2000 habitants </t>
  </si>
  <si>
    <t>Communes ayant effectué un dépôt d'archives au 31 décembre 2015</t>
  </si>
  <si>
    <t>Communes ayant été inspectées ou visitées en 2015</t>
  </si>
  <si>
    <t>Communes de plus de 2000 habitants</t>
  </si>
  <si>
    <t>Nombre total des visites et des inspections</t>
  </si>
  <si>
    <t xml:space="preserve">dont  services déconcentrés </t>
  </si>
  <si>
    <t>Dont services décentralisés</t>
  </si>
  <si>
    <t>Séances de formation dispensées</t>
  </si>
  <si>
    <t>Visas d’élimination accordés (ml)</t>
  </si>
  <si>
    <t>Centres de pré-archivage dans le département</t>
  </si>
  <si>
    <t>Métrage linéaire occupé au 31 décembre 2015</t>
  </si>
  <si>
    <t xml:space="preserve">Recours à des sociétés privées d'archivage ? </t>
  </si>
  <si>
    <t>Métrage équipé (ml)</t>
  </si>
  <si>
    <t>Métrage occupé (ml)</t>
  </si>
  <si>
    <t>Taux d'occupation (%)</t>
  </si>
  <si>
    <t>Métrage linéaire disponible au 31 décembre 2015</t>
  </si>
  <si>
    <t>Pages numérisées en 2015</t>
  </si>
  <si>
    <t xml:space="preserve">Total des pages numérisées </t>
  </si>
  <si>
    <t>dont état civil</t>
  </si>
  <si>
    <t>Images numérisées en 2015</t>
  </si>
  <si>
    <t xml:space="preserve">Total des images numérisées </t>
  </si>
  <si>
    <t>dont cadastre et plans</t>
  </si>
  <si>
    <t>Adresse du site internet du service</t>
  </si>
  <si>
    <t>Date de mise en service</t>
  </si>
  <si>
    <t xml:space="preserve">Pages mises en ligne </t>
  </si>
  <si>
    <t>Pages mises en ligne sur le total des pages numérisées (%)</t>
  </si>
  <si>
    <t xml:space="preserve">Images mises en ligne </t>
  </si>
  <si>
    <t>Images mises en ligne sur le total des images numérisées (%)</t>
  </si>
  <si>
    <t xml:space="preserve">Pages disponibles en local </t>
  </si>
  <si>
    <t>Pages disponibles en local sur le total des pages numérisées (%)</t>
  </si>
  <si>
    <t>Images disponibles en local</t>
  </si>
  <si>
    <t>Images disponibles en local sur le total des images numérisées (%)</t>
  </si>
  <si>
    <t>Lecteurs inscrits</t>
  </si>
  <si>
    <t>dont généalogistes</t>
  </si>
  <si>
    <t>%</t>
  </si>
  <si>
    <t>dont chercheurs/scientifiques</t>
  </si>
  <si>
    <t>dont recherches individuelles/administratives</t>
  </si>
  <si>
    <t xml:space="preserve"> %</t>
  </si>
  <si>
    <t>Séances de travail</t>
  </si>
  <si>
    <t>Communications</t>
  </si>
  <si>
    <t>Recherches par correspondance</t>
  </si>
  <si>
    <t>Dérogations instruites</t>
  </si>
  <si>
    <t>Articles accordés</t>
  </si>
  <si>
    <t>Articles refusés</t>
  </si>
  <si>
    <t xml:space="preserve">Pages et images vues </t>
  </si>
  <si>
    <t>Connexions sur le site internet</t>
  </si>
  <si>
    <t>Visiteurs uniques</t>
  </si>
  <si>
    <t>Expositions organisées par le service</t>
  </si>
  <si>
    <t>Nombre total de visiteurs des expositions</t>
  </si>
  <si>
    <t>Nombre des visiteurs scolaires</t>
  </si>
  <si>
    <t xml:space="preserve">Expositions réalisées en collaboration avec d'autres services </t>
  </si>
  <si>
    <t>Expositions itinérantes créés en 2015</t>
  </si>
  <si>
    <t>Expositions virtuelles (oui/non)</t>
  </si>
  <si>
    <t>Scolaires accueillis dans le service</t>
  </si>
  <si>
    <t>Public des conférences, lectures et autres</t>
  </si>
  <si>
    <t>Fréquentation totale du service (séances en salle de lecture, expositions, scolaires, autres actions culturelles)</t>
  </si>
  <si>
    <t>Ain</t>
  </si>
  <si>
    <t>Rhône-Alpes</t>
  </si>
  <si>
    <t>Oui</t>
  </si>
  <si>
    <t>http://archives-numerisees.ain.fr</t>
  </si>
  <si>
    <t xml:space="preserve"> </t>
  </si>
  <si>
    <t>Aisne</t>
  </si>
  <si>
    <t>Picardie</t>
  </si>
  <si>
    <t>Non</t>
  </si>
  <si>
    <t>archives.aisne.fr</t>
  </si>
  <si>
    <t>Allier</t>
  </si>
  <si>
    <t>Auvergne</t>
  </si>
  <si>
    <t>archives.allier.fr</t>
  </si>
  <si>
    <t>Alpes-de-Haute-Provence</t>
  </si>
  <si>
    <t>Provence-Alpes-Côte-d’Azur</t>
  </si>
  <si>
    <t>archives04.fr</t>
  </si>
  <si>
    <t>Hautes-Alpes</t>
  </si>
  <si>
    <t>Provence-Alpes-Côte d'Azur</t>
  </si>
  <si>
    <t>www.archives05.fr</t>
  </si>
  <si>
    <t>Alpes-Maritimes</t>
  </si>
  <si>
    <t>Provence-Alpes-Côte-d'Azur</t>
  </si>
  <si>
    <t>https://www.cg06.fr/culture/archives-departementales-2797.html</t>
  </si>
  <si>
    <t>Ardèche</t>
  </si>
  <si>
    <t>archives.ardeche.fr</t>
  </si>
  <si>
    <t>n.c.</t>
  </si>
  <si>
    <t>Ardennes</t>
  </si>
  <si>
    <t>Champagne-Ardenne</t>
  </si>
  <si>
    <t>/</t>
  </si>
  <si>
    <t>archives.cd08.fr</t>
  </si>
  <si>
    <t>Ariège</t>
  </si>
  <si>
    <t>Midi-Pyrénées</t>
  </si>
  <si>
    <t>http://archives.ariege.fr</t>
  </si>
  <si>
    <t>Aube</t>
  </si>
  <si>
    <t>www.archives-aube.fr</t>
  </si>
  <si>
    <t>Aude</t>
  </si>
  <si>
    <t>Languedoc-Roussillon</t>
  </si>
  <si>
    <t>http//audealaculture.fr:archives</t>
  </si>
  <si>
    <t>Aveyron</t>
  </si>
  <si>
    <t>archives.aveyron.fr</t>
  </si>
  <si>
    <t>Bouches-du-Rhône</t>
  </si>
  <si>
    <t>www.archives13.fr</t>
  </si>
  <si>
    <t>Calvados</t>
  </si>
  <si>
    <t>Basse-Normandie</t>
  </si>
  <si>
    <t>http://www.calvados.fr/cms/accueil-calvados/les-archives-departementales</t>
  </si>
  <si>
    <t>Cantal</t>
  </si>
  <si>
    <t>www.archives.cantal.fr</t>
  </si>
  <si>
    <t>Charente</t>
  </si>
  <si>
    <t>Poitou-Charentes</t>
  </si>
  <si>
    <t>www.archives16.fr</t>
  </si>
  <si>
    <t>Charente-Maritime</t>
  </si>
  <si>
    <t>http://charente-maritime.fr/CG17/jcms/c_6659/les-archives-departementales</t>
  </si>
  <si>
    <t>Cher</t>
  </si>
  <si>
    <t>Centre-Val de Loire</t>
  </si>
  <si>
    <t>www.archives18.fr</t>
  </si>
  <si>
    <t>Corrèze</t>
  </si>
  <si>
    <t>Limousin</t>
  </si>
  <si>
    <t>www.archives.correze.fr</t>
  </si>
  <si>
    <t>02A</t>
  </si>
  <si>
    <t>Corse-du-Sud</t>
  </si>
  <si>
    <t>Corse</t>
  </si>
  <si>
    <t>http://archives.cg-corsedusud.fr/Internet_THOT/FrmSommaireFrame.asp</t>
  </si>
  <si>
    <t>02B</t>
  </si>
  <si>
    <t>Haute-Corse</t>
  </si>
  <si>
    <t>www.haute-corse.fr</t>
  </si>
  <si>
    <t>Côte-d'Or</t>
  </si>
  <si>
    <t>Bourgogne</t>
  </si>
  <si>
    <t>www.archives.cotedor.fr</t>
  </si>
  <si>
    <t>Côtes-d'Armor</t>
  </si>
  <si>
    <t>Bretagne</t>
  </si>
  <si>
    <t>http://archives.cotesdarmor.fr</t>
  </si>
  <si>
    <t>Creuse</t>
  </si>
  <si>
    <t>http://archives.creuse.fr</t>
  </si>
  <si>
    <t>Dordogne</t>
  </si>
  <si>
    <t>Aquitaine</t>
  </si>
  <si>
    <t>http://archives.dordogne.fr</t>
  </si>
  <si>
    <t>351 </t>
  </si>
  <si>
    <t>Doubs</t>
  </si>
  <si>
    <t>Franche-Comté</t>
  </si>
  <si>
    <t>http://archives.doubs.fr</t>
  </si>
  <si>
    <t>Drôme</t>
  </si>
  <si>
    <t>archives.ladrome.fr</t>
  </si>
  <si>
    <t>24 586 160</t>
  </si>
  <si>
    <t>276 110</t>
  </si>
  <si>
    <t>80 356</t>
  </si>
  <si>
    <t>Eure</t>
  </si>
  <si>
    <t>Haute-Nomandie</t>
  </si>
  <si>
    <t>archives.cg27.fr</t>
  </si>
  <si>
    <t>Eure-et-Loir</t>
  </si>
  <si>
    <t>www.archives28.fr</t>
  </si>
  <si>
    <t>Finistère</t>
  </si>
  <si>
    <t>archives-finistere.fr</t>
  </si>
  <si>
    <t>Gard</t>
  </si>
  <si>
    <t>Haute-Garonne</t>
  </si>
  <si>
    <t>archives.haute-garonne.fr</t>
  </si>
  <si>
    <t>Gers</t>
  </si>
  <si>
    <t>archives32.fr</t>
  </si>
  <si>
    <t>Gironde</t>
  </si>
  <si>
    <t>http://archives.gironde.fr</t>
  </si>
  <si>
    <t>Hérault</t>
  </si>
  <si>
    <t>www.pierresvives.herault.fr</t>
  </si>
  <si>
    <t>2008 (2012)</t>
  </si>
  <si>
    <t>Ille-et-Vilaine</t>
  </si>
  <si>
    <t>www.archives35.fr</t>
  </si>
  <si>
    <t>Indre</t>
  </si>
  <si>
    <t>www.indre.fr/archives</t>
  </si>
  <si>
    <t>Indre-et-Loire</t>
  </si>
  <si>
    <t>Centre-Val-de-Loire</t>
  </si>
  <si>
    <t>http://archives.cg37.fr</t>
  </si>
  <si>
    <t>Isère</t>
  </si>
  <si>
    <t>www.archives-isere.fr</t>
  </si>
  <si>
    <t>Jura</t>
  </si>
  <si>
    <t>www.archives39.fr</t>
  </si>
  <si>
    <t>Landes</t>
  </si>
  <si>
    <t xml:space="preserve">Aquitaine </t>
  </si>
  <si>
    <t>http://www.archives.landes.fr/</t>
  </si>
  <si>
    <t>Loir-et-Cher</t>
  </si>
  <si>
    <t>http://www.culture41.fr/Archives-departementales</t>
  </si>
  <si>
    <t>Loire</t>
  </si>
  <si>
    <t>http://www.loire-archives.fr/</t>
  </si>
  <si>
    <t>Haute-Loire</t>
  </si>
  <si>
    <t>www.archives43,fr</t>
  </si>
  <si>
    <t>Loire-Atlantique</t>
  </si>
  <si>
    <t>Pays de la Loire</t>
  </si>
  <si>
    <t>http://archives.loire-atlantique.fr</t>
  </si>
  <si>
    <t>Loiret</t>
  </si>
  <si>
    <t>Centre - Val de Loire</t>
  </si>
  <si>
    <t>www.archives-loiret.fr</t>
  </si>
  <si>
    <t>Lot</t>
  </si>
  <si>
    <t>archives.lot.fr</t>
  </si>
  <si>
    <t>Lot-et-Garonne</t>
  </si>
  <si>
    <t>www.cg47.org/archives</t>
  </si>
  <si>
    <t>1996 (2017)</t>
  </si>
  <si>
    <t>Lozère</t>
  </si>
  <si>
    <t>http://archives;lozere.fr</t>
  </si>
  <si>
    <t>Maine-et-Loire</t>
  </si>
  <si>
    <t>www.archives49.fr</t>
  </si>
  <si>
    <t>Manche</t>
  </si>
  <si>
    <t>http://www.manche.fr/archivesDepartementales/</t>
  </si>
  <si>
    <t>Marne</t>
  </si>
  <si>
    <t>http://archives.marne.fr</t>
  </si>
  <si>
    <t>Haute-Marne</t>
  </si>
  <si>
    <t>http://archives.haute-marne.fr</t>
  </si>
  <si>
    <t>Mayenne</t>
  </si>
  <si>
    <t>www.archives53.fr</t>
  </si>
  <si>
    <t>Meurthe-et-Moselle</t>
  </si>
  <si>
    <t>Lorraine</t>
  </si>
  <si>
    <t>http://www.archives.meurthe-et-moselle.fr/</t>
  </si>
  <si>
    <t>Meuse</t>
  </si>
  <si>
    <t>22,60</t>
  </si>
  <si>
    <t>archives.meuse.fr</t>
  </si>
  <si>
    <t>Morbihan</t>
  </si>
  <si>
    <t>www.archives.morbihan.fr</t>
  </si>
  <si>
    <t>Moselle</t>
  </si>
  <si>
    <t>www.archives57.com</t>
  </si>
  <si>
    <t>Nièvre</t>
  </si>
  <si>
    <t>archives.nievre.fr</t>
  </si>
  <si>
    <t xml:space="preserve">Nord </t>
  </si>
  <si>
    <t>Nord-Pas-de-Calais</t>
  </si>
  <si>
    <t>http://www.archivesdepartementales.lenord.fr/</t>
  </si>
  <si>
    <t>Oise</t>
  </si>
  <si>
    <t>www.archives.oise.fr</t>
  </si>
  <si>
    <t>Orne</t>
  </si>
  <si>
    <t>http://www.archives.orne.fr</t>
  </si>
  <si>
    <t>Pas-de-Calais</t>
  </si>
  <si>
    <t>Puy-de-Dôme</t>
  </si>
  <si>
    <t>http://www.archivesdepartementales.puydedome.fr</t>
  </si>
  <si>
    <t>Pyrénées-Atlantiques</t>
  </si>
  <si>
    <t>www.archives.le64.fr</t>
  </si>
  <si>
    <t>2010 (2014)</t>
  </si>
  <si>
    <t>Hautes-Pyrénées</t>
  </si>
  <si>
    <t>Pyrénées-Orientales</t>
  </si>
  <si>
    <t>http://www.ledepartement66.fr/55-les-archvies-departementales.htm</t>
  </si>
  <si>
    <t>Bas-Rhin</t>
  </si>
  <si>
    <t>Alsace</t>
  </si>
  <si>
    <t>archives.bas-rhin.fr</t>
  </si>
  <si>
    <t>5 245 782</t>
  </si>
  <si>
    <t>686 267</t>
  </si>
  <si>
    <t>Haut-Rhin</t>
  </si>
  <si>
    <t>archives@haut-rhin.fr</t>
  </si>
  <si>
    <t>Rhône</t>
  </si>
  <si>
    <t>www.archives.rhone.fr</t>
  </si>
  <si>
    <t>Haute-Saône</t>
  </si>
  <si>
    <t>http://archives.haute-saone.fr</t>
  </si>
  <si>
    <t>Saône-et-Loire</t>
  </si>
  <si>
    <t>www.archives71.fr</t>
  </si>
  <si>
    <t>Sarthe</t>
  </si>
  <si>
    <t>www.archives.sarthe.com</t>
  </si>
  <si>
    <t>Savoie</t>
  </si>
  <si>
    <t>http://www.savoie-archives.fr/</t>
  </si>
  <si>
    <t>Haute-Savoie</t>
  </si>
  <si>
    <t>archives.hautesavoie.fr</t>
  </si>
  <si>
    <t>Paris</t>
  </si>
  <si>
    <t>Île-de-France</t>
  </si>
  <si>
    <t>archives.paris.fr</t>
  </si>
  <si>
    <t>32 775 464</t>
  </si>
  <si>
    <t>502 846</t>
  </si>
  <si>
    <t>279 826</t>
  </si>
  <si>
    <t>Seine-Maritime</t>
  </si>
  <si>
    <t>Haute-Normandie</t>
  </si>
  <si>
    <t>http://www.archivesdepartementales76.net/</t>
  </si>
  <si>
    <t>oui</t>
  </si>
  <si>
    <t>Seine-et-Marne</t>
  </si>
  <si>
    <t>http://archives.seine-et-marne.fr</t>
  </si>
  <si>
    <t>Yvelines</t>
  </si>
  <si>
    <t>http://archives.yvelines.fr</t>
  </si>
  <si>
    <t>Deux-Sèvres</t>
  </si>
  <si>
    <t>http://archives.deux-sevres.com</t>
  </si>
  <si>
    <t>Somme</t>
  </si>
  <si>
    <t>http://archives.somme.fr</t>
  </si>
  <si>
    <t>Tarn</t>
  </si>
  <si>
    <t>http://archives.tarn.fr/index.php?id=880</t>
  </si>
  <si>
    <t>Tarn-et-Garonne</t>
  </si>
  <si>
    <t>http://www.archivesdepartementales.cg82.fr/</t>
  </si>
  <si>
    <t>Var</t>
  </si>
  <si>
    <t>www.archives.var.fr</t>
  </si>
  <si>
    <t xml:space="preserve">Vaucluse </t>
  </si>
  <si>
    <t>Provence Alpes-Côte-d’Azur</t>
  </si>
  <si>
    <t>archives.vaucluse.fr</t>
  </si>
  <si>
    <t>Vendée</t>
  </si>
  <si>
    <t>Pays-de-la-Loire</t>
  </si>
  <si>
    <t>http://archives.vendee.fr/</t>
  </si>
  <si>
    <t>2003 (2012)</t>
  </si>
  <si>
    <t>Vienne</t>
  </si>
  <si>
    <t>www.archives.departement86.fr</t>
  </si>
  <si>
    <t>Haute-Vienne</t>
  </si>
  <si>
    <t>archives.haute-vienne.fr</t>
  </si>
  <si>
    <t>Vosges</t>
  </si>
  <si>
    <t>www.archives.vosges.fr</t>
  </si>
  <si>
    <t>Yonne</t>
  </si>
  <si>
    <t>4  506 709</t>
  </si>
  <si>
    <t>yonne-archives.fr</t>
  </si>
  <si>
    <t>Territoire de Belfort</t>
  </si>
  <si>
    <t>http://www.archives.cg90.fr/</t>
  </si>
  <si>
    <t>Essonne</t>
  </si>
  <si>
    <t>www.archives.essonne.fr</t>
  </si>
  <si>
    <t>Hauts-de-Seine</t>
  </si>
  <si>
    <t>archives.hauts-de-seine.net</t>
  </si>
  <si>
    <t>Seine-Saint-Denis</t>
  </si>
  <si>
    <t>http://archives.seine-saint-denis.fr</t>
  </si>
  <si>
    <t>Val-de-Marne</t>
  </si>
  <si>
    <t>http://archives.valdemarne.fr</t>
  </si>
  <si>
    <t>Val-d'Oise</t>
  </si>
  <si>
    <t>www.archives.valdoise.fr</t>
  </si>
  <si>
    <t>Guadeloupe</t>
  </si>
  <si>
    <t>Martinique</t>
  </si>
  <si>
    <t>http://www.patrimoines-martinique.org</t>
  </si>
  <si>
    <t>Guyane</t>
  </si>
  <si>
    <t>La Réunion</t>
  </si>
  <si>
    <t>http://www.cg974.fr/culture/fr</t>
  </si>
  <si>
    <t>Mayotte</t>
  </si>
  <si>
    <t>TOTAL – 97 AD</t>
  </si>
  <si>
    <t>Moyenne</t>
  </si>
  <si>
    <t>Médiane</t>
  </si>
  <si>
    <t>Maximum</t>
  </si>
  <si>
    <t>Minimum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</si>
</sst>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  <numFmt numFmtId="165" formatCode="#,##0.00\ [$€-40C];[Red]\-#,##0.00\ [$€-40C]"/>
    <numFmt numFmtId="166" formatCode="00"/>
    <numFmt numFmtId="167" formatCode="#,##0.0"/>
    <numFmt numFmtId="168" formatCode="yyyy"/>
  </numFmts>
  <fonts count="33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9"/>
      <name val="Times New Roman"/>
      <family val="1"/>
    </font>
    <font>
      <sz val="10.5"/>
      <color indexed="8"/>
      <name val="Times New Roman"/>
      <family val="1"/>
    </font>
    <font>
      <sz val="10.5"/>
      <color indexed="12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u val="single"/>
      <sz val="12"/>
      <color indexed="12"/>
      <name val="Tahoma"/>
      <family val="2"/>
    </font>
    <font>
      <u val="single"/>
      <sz val="12"/>
      <color indexed="20"/>
      <name val="Tahoma"/>
      <family val="2"/>
    </font>
    <font>
      <b/>
      <sz val="18"/>
      <color indexed="62"/>
      <name val="Cambria"/>
      <family val="2"/>
    </font>
    <font>
      <u val="single"/>
      <sz val="12"/>
      <color theme="10"/>
      <name val="Tahoma"/>
      <family val="2"/>
    </font>
    <font>
      <u val="single"/>
      <sz val="12"/>
      <color theme="11"/>
      <name val="Tahom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3" applyNumberFormat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10" fontId="19" fillId="24" borderId="10" xfId="0" applyNumberFormat="1" applyFont="1" applyFill="1" applyBorder="1" applyAlignment="1">
      <alignment horizontal="center" vertical="center" wrapText="1"/>
    </xf>
    <xf numFmtId="9" fontId="19" fillId="24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66" fontId="20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wrapText="1"/>
    </xf>
    <xf numFmtId="3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center"/>
    </xf>
    <xf numFmtId="167" fontId="19" fillId="4" borderId="10" xfId="0" applyNumberFormat="1" applyFont="1" applyFill="1" applyBorder="1" applyAlignment="1">
      <alignment horizontal="center"/>
    </xf>
    <xf numFmtId="9" fontId="19" fillId="4" borderId="1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Fill="1" applyAlignment="1">
      <alignment/>
    </xf>
    <xf numFmtId="168" fontId="19" fillId="0" borderId="10" xfId="0" applyNumberFormat="1" applyFont="1" applyBorder="1" applyAlignment="1">
      <alignment horizontal="center"/>
    </xf>
    <xf numFmtId="0" fontId="19" fillId="25" borderId="10" xfId="0" applyFont="1" applyFill="1" applyBorder="1" applyAlignment="1">
      <alignment wrapText="1"/>
    </xf>
    <xf numFmtId="3" fontId="19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164" fontId="19" fillId="25" borderId="10" xfId="0" applyNumberFormat="1" applyFont="1" applyFill="1" applyBorder="1" applyAlignment="1">
      <alignment horizontal="center"/>
    </xf>
    <xf numFmtId="167" fontId="19" fillId="25" borderId="10" xfId="0" applyNumberFormat="1" applyFont="1" applyFill="1" applyBorder="1" applyAlignment="1">
      <alignment horizontal="center"/>
    </xf>
    <xf numFmtId="9" fontId="19" fillId="25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/>
    </xf>
    <xf numFmtId="167" fontId="19" fillId="0" borderId="0" xfId="0" applyNumberFormat="1" applyFont="1" applyAlignment="1">
      <alignment horizontal="center"/>
    </xf>
    <xf numFmtId="166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 applyAlignment="1">
      <alignment horizontal="center"/>
    </xf>
    <xf numFmtId="167" fontId="26" fillId="0" borderId="0" xfId="0" applyNumberFormat="1" applyFont="1" applyFill="1" applyAlignment="1">
      <alignment horizontal="center"/>
    </xf>
    <xf numFmtId="9" fontId="26" fillId="0" borderId="0" xfId="0" applyNumberFormat="1" applyFont="1" applyFill="1" applyAlignment="1">
      <alignment horizontal="center"/>
    </xf>
    <xf numFmtId="9" fontId="19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wrapText="1"/>
    </xf>
    <xf numFmtId="3" fontId="20" fillId="24" borderId="10" xfId="0" applyNumberFormat="1" applyFont="1" applyFill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s.cg-corsedusud.fr/Internet_THOT/FrmSommaireFrame.asp" TargetMode="External" /><Relationship Id="rId2" Type="http://schemas.openxmlformats.org/officeDocument/2006/relationships/hyperlink" Target="http://www.archives.le64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0"/>
  <sheetViews>
    <sheetView tabSelected="1" zoomScalePageLayoutView="0" workbookViewId="0" topLeftCell="A1">
      <pane xSplit="2" ySplit="2" topLeftCell="BV66" activePane="bottomRight" state="frozen"/>
      <selection pane="topLeft" activeCell="A1" sqref="A1"/>
      <selection pane="topRight" activeCell="AS1" sqref="AS1"/>
      <selection pane="bottomLeft" activeCell="A83" sqref="A83"/>
      <selection pane="bottomRight" activeCell="CC72" sqref="CC72"/>
    </sheetView>
  </sheetViews>
  <sheetFormatPr defaultColWidth="11.8515625" defaultRowHeight="12.75"/>
  <cols>
    <col min="1" max="1" width="8.421875" style="1" customWidth="1"/>
    <col min="2" max="2" width="18.00390625" style="2" customWidth="1"/>
    <col min="3" max="3" width="17.28125" style="2" customWidth="1"/>
    <col min="4" max="4" width="9.28125" style="3" customWidth="1"/>
    <col min="5" max="5" width="10.8515625" style="3" customWidth="1"/>
    <col min="6" max="6" width="9.57421875" style="1" customWidth="1"/>
    <col min="7" max="7" width="10.57421875" style="4" customWidth="1"/>
    <col min="8" max="8" width="9.57421875" style="1" customWidth="1"/>
    <col min="9" max="9" width="13.28125" style="5" customWidth="1"/>
    <col min="10" max="10" width="13.421875" style="5" customWidth="1"/>
    <col min="11" max="12" width="12.28125" style="5" customWidth="1"/>
    <col min="13" max="13" width="10.7109375" style="6" customWidth="1"/>
    <col min="14" max="14" width="9.28125" style="1" customWidth="1"/>
    <col min="15" max="15" width="12.00390625" style="7" customWidth="1"/>
    <col min="16" max="16" width="13.00390625" style="7" customWidth="1"/>
    <col min="17" max="17" width="9.7109375" style="3" customWidth="1"/>
    <col min="18" max="18" width="9.140625" style="3" customWidth="1"/>
    <col min="19" max="19" width="10.57421875" style="7" customWidth="1"/>
    <col min="20" max="20" width="10.7109375" style="3" customWidth="1"/>
    <col min="21" max="21" width="11.57421875" style="7" customWidth="1"/>
    <col min="22" max="22" width="12.28125" style="7" customWidth="1"/>
    <col min="23" max="23" width="10.00390625" style="7" customWidth="1"/>
    <col min="24" max="24" width="17.421875" style="7" customWidth="1"/>
    <col min="25" max="25" width="15.140625" style="8" customWidth="1"/>
    <col min="26" max="26" width="17.421875" style="7" customWidth="1"/>
    <col min="27" max="27" width="14.8515625" style="9" customWidth="1"/>
    <col min="28" max="28" width="15.8515625" style="7" customWidth="1"/>
    <col min="29" max="29" width="11.140625" style="9" customWidth="1"/>
    <col min="30" max="30" width="9.57421875" style="3" customWidth="1"/>
    <col min="31" max="31" width="10.00390625" style="3" customWidth="1"/>
    <col min="32" max="32" width="8.57421875" style="9" customWidth="1"/>
    <col min="33" max="33" width="9.7109375" style="3" customWidth="1"/>
    <col min="34" max="34" width="10.57421875" style="3" customWidth="1"/>
    <col min="35" max="35" width="11.7109375" style="3" customWidth="1"/>
    <col min="36" max="36" width="11.7109375" style="5" customWidth="1"/>
    <col min="37" max="37" width="10.57421875" style="1" customWidth="1"/>
    <col min="38" max="38" width="13.421875" style="3" customWidth="1"/>
    <col min="39" max="39" width="13.7109375" style="3" customWidth="1"/>
    <col min="40" max="40" width="13.421875" style="3" customWidth="1"/>
    <col min="41" max="41" width="12.28125" style="3" customWidth="1"/>
    <col min="42" max="42" width="13.8515625" style="3" customWidth="1"/>
    <col min="43" max="43" width="11.57421875" style="3" customWidth="1"/>
    <col min="44" max="44" width="14.421875" style="3" customWidth="1"/>
    <col min="45" max="45" width="11.7109375" style="3" customWidth="1"/>
    <col min="46" max="46" width="11.28125" style="3" customWidth="1"/>
    <col min="47" max="47" width="9.57421875" style="3" customWidth="1"/>
    <col min="48" max="48" width="10.28125" style="7" customWidth="1"/>
    <col min="49" max="49" width="12.00390625" style="1" customWidth="1"/>
    <col min="50" max="50" width="9.57421875" style="7" customWidth="1"/>
    <col min="51" max="51" width="9.8515625" style="3" customWidth="1"/>
    <col min="52" max="52" width="11.57421875" style="7" customWidth="1"/>
    <col min="53" max="53" width="16.57421875" style="7" customWidth="1"/>
    <col min="54" max="54" width="16.00390625" style="7" customWidth="1"/>
    <col min="55" max="55" width="15.28125" style="9" customWidth="1"/>
    <col min="56" max="56" width="17.7109375" style="3" customWidth="1"/>
    <col min="57" max="57" width="14.57421875" style="3" customWidth="1"/>
    <col min="58" max="58" width="16.7109375" style="3" customWidth="1"/>
    <col min="59" max="59" width="16.00390625" style="3" customWidth="1"/>
    <col min="60" max="60" width="14.00390625" style="3" customWidth="1"/>
    <col min="61" max="61" width="14.8515625" style="3" customWidth="1"/>
    <col min="62" max="62" width="14.57421875" style="3" customWidth="1"/>
    <col min="63" max="63" width="25.140625" style="9" customWidth="1"/>
    <col min="64" max="64" width="13.421875" style="3" customWidth="1"/>
    <col min="65" max="65" width="13.00390625" style="3" customWidth="1"/>
    <col min="66" max="66" width="12.421875" style="3" customWidth="1"/>
    <col min="67" max="67" width="14.140625" style="9" customWidth="1"/>
    <col min="68" max="68" width="14.421875" style="3" customWidth="1"/>
    <col min="69" max="69" width="12.421875" style="3" customWidth="1"/>
    <col min="70" max="70" width="13.7109375" style="9" customWidth="1"/>
    <col min="71" max="71" width="17.28125" style="3" customWidth="1"/>
    <col min="72" max="72" width="16.7109375" style="9" customWidth="1"/>
    <col min="73" max="73" width="17.28125" style="3" customWidth="1"/>
    <col min="74" max="74" width="17.28125" style="9" customWidth="1"/>
    <col min="75" max="75" width="11.28125" style="3" customWidth="1"/>
    <col min="76" max="76" width="10.00390625" style="3" customWidth="1"/>
    <col min="77" max="77" width="7.00390625" style="9" customWidth="1"/>
    <col min="78" max="78" width="10.28125" style="1" customWidth="1"/>
    <col min="79" max="79" width="7.00390625" style="9" customWidth="1"/>
    <col min="80" max="80" width="11.57421875" style="1" customWidth="1"/>
    <col min="81" max="81" width="5.57421875" style="9" customWidth="1"/>
    <col min="82" max="82" width="10.00390625" style="3" customWidth="1"/>
    <col min="83" max="83" width="10.57421875" style="3" customWidth="1"/>
    <col min="84" max="84" width="10.7109375" style="3" customWidth="1"/>
    <col min="85" max="85" width="9.140625" style="3" customWidth="1"/>
    <col min="86" max="87" width="8.57421875" style="3" customWidth="1"/>
    <col min="88" max="88" width="14.140625" style="3" customWidth="1"/>
    <col min="89" max="89" width="15.57421875" style="3" customWidth="1"/>
    <col min="90" max="90" width="15.140625" style="3" customWidth="1"/>
    <col min="91" max="91" width="11.8515625" style="1" customWidth="1"/>
    <col min="92" max="93" width="11.8515625" style="3" customWidth="1"/>
    <col min="94" max="96" width="11.8515625" style="1" customWidth="1"/>
    <col min="97" max="99" width="11.8515625" style="3" customWidth="1"/>
    <col min="100" max="16384" width="11.8515625" style="10" customWidth="1"/>
  </cols>
  <sheetData>
    <row r="1" spans="1:99" s="13" customFormat="1" ht="15.75" customHeight="1">
      <c r="A1" s="73" t="s">
        <v>0</v>
      </c>
      <c r="B1" s="73"/>
      <c r="C1" s="73" t="s">
        <v>1</v>
      </c>
      <c r="D1" s="12"/>
      <c r="E1" s="74" t="s">
        <v>2</v>
      </c>
      <c r="F1" s="74"/>
      <c r="G1" s="74"/>
      <c r="H1" s="74"/>
      <c r="I1" s="74"/>
      <c r="J1" s="74"/>
      <c r="K1" s="74"/>
      <c r="L1" s="74"/>
      <c r="M1" s="75" t="s">
        <v>3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 t="s">
        <v>4</v>
      </c>
      <c r="Y1" s="75"/>
      <c r="Z1" s="75"/>
      <c r="AA1" s="75"/>
      <c r="AB1" s="76" t="s">
        <v>5</v>
      </c>
      <c r="AC1" s="76"/>
      <c r="AD1" s="76"/>
      <c r="AE1" s="76"/>
      <c r="AF1" s="76"/>
      <c r="AG1" s="76"/>
      <c r="AH1" s="76"/>
      <c r="AI1" s="76"/>
      <c r="AJ1" s="76"/>
      <c r="AK1" s="76"/>
      <c r="AL1" s="74" t="s">
        <v>6</v>
      </c>
      <c r="AM1" s="74"/>
      <c r="AN1" s="74"/>
      <c r="AO1" s="74"/>
      <c r="AP1" s="74"/>
      <c r="AQ1" s="74"/>
      <c r="AR1" s="74"/>
      <c r="AS1" s="74"/>
      <c r="AT1" s="74"/>
      <c r="AU1" s="74" t="s">
        <v>6</v>
      </c>
      <c r="AV1" s="74"/>
      <c r="AW1" s="74"/>
      <c r="AX1" s="74"/>
      <c r="AY1" s="74"/>
      <c r="AZ1" s="74"/>
      <c r="BA1" s="76" t="s">
        <v>7</v>
      </c>
      <c r="BB1" s="76"/>
      <c r="BC1" s="76"/>
      <c r="BD1" s="76"/>
      <c r="BE1" s="78" t="s">
        <v>8</v>
      </c>
      <c r="BF1" s="78"/>
      <c r="BG1" s="78"/>
      <c r="BH1" s="78"/>
      <c r="BI1" s="78"/>
      <c r="BJ1" s="78"/>
      <c r="BK1" s="75" t="s">
        <v>9</v>
      </c>
      <c r="BL1" s="75"/>
      <c r="BM1" s="75"/>
      <c r="BN1" s="75"/>
      <c r="BO1" s="75"/>
      <c r="BP1" s="75"/>
      <c r="BQ1" s="75"/>
      <c r="BR1" s="75"/>
      <c r="BS1" s="74" t="s">
        <v>9</v>
      </c>
      <c r="BT1" s="74"/>
      <c r="BU1" s="74"/>
      <c r="BV1" s="74"/>
      <c r="BW1" s="77" t="s">
        <v>10</v>
      </c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4" t="s">
        <v>11</v>
      </c>
      <c r="CK1" s="74"/>
      <c r="CL1" s="74"/>
      <c r="CM1" s="75" t="s">
        <v>12</v>
      </c>
      <c r="CN1" s="75"/>
      <c r="CO1" s="75"/>
      <c r="CP1" s="75"/>
      <c r="CQ1" s="75"/>
      <c r="CR1" s="75"/>
      <c r="CS1" s="75"/>
      <c r="CT1" s="75"/>
      <c r="CU1" s="75"/>
    </row>
    <row r="2" spans="1:99" s="13" customFormat="1" ht="86.25" customHeight="1">
      <c r="A2" s="73"/>
      <c r="B2" s="73"/>
      <c r="C2" s="73"/>
      <c r="D2" s="14" t="s">
        <v>13</v>
      </c>
      <c r="E2" s="14" t="s">
        <v>14</v>
      </c>
      <c r="F2" s="11" t="s">
        <v>15</v>
      </c>
      <c r="G2" s="11" t="s">
        <v>16</v>
      </c>
      <c r="H2" s="11" t="s">
        <v>17</v>
      </c>
      <c r="I2" s="15" t="s">
        <v>18</v>
      </c>
      <c r="J2" s="15" t="s">
        <v>19</v>
      </c>
      <c r="K2" s="15" t="s">
        <v>20</v>
      </c>
      <c r="L2" s="15" t="s">
        <v>21</v>
      </c>
      <c r="M2" s="11" t="s">
        <v>22</v>
      </c>
      <c r="N2" s="11" t="s">
        <v>23</v>
      </c>
      <c r="O2" s="16" t="s">
        <v>24</v>
      </c>
      <c r="P2" s="16" t="s">
        <v>25</v>
      </c>
      <c r="Q2" s="14" t="s">
        <v>26</v>
      </c>
      <c r="R2" s="14" t="s">
        <v>27</v>
      </c>
      <c r="S2" s="16" t="s">
        <v>28</v>
      </c>
      <c r="T2" s="14" t="s">
        <v>29</v>
      </c>
      <c r="U2" s="16" t="s">
        <v>30</v>
      </c>
      <c r="V2" s="16" t="s">
        <v>31</v>
      </c>
      <c r="W2" s="11" t="s">
        <v>32</v>
      </c>
      <c r="X2" s="16" t="s">
        <v>33</v>
      </c>
      <c r="Y2" s="17" t="s">
        <v>34</v>
      </c>
      <c r="Z2" s="16" t="s">
        <v>35</v>
      </c>
      <c r="AA2" s="18" t="s">
        <v>36</v>
      </c>
      <c r="AB2" s="16" t="s">
        <v>37</v>
      </c>
      <c r="AC2" s="18" t="s">
        <v>38</v>
      </c>
      <c r="AD2" s="14" t="s">
        <v>39</v>
      </c>
      <c r="AE2" s="14" t="s">
        <v>40</v>
      </c>
      <c r="AF2" s="18" t="s">
        <v>41</v>
      </c>
      <c r="AG2" s="14" t="s">
        <v>42</v>
      </c>
      <c r="AH2" s="14" t="s">
        <v>43</v>
      </c>
      <c r="AI2" s="14" t="s">
        <v>44</v>
      </c>
      <c r="AJ2" s="15" t="s">
        <v>45</v>
      </c>
      <c r="AK2" s="11" t="s">
        <v>46</v>
      </c>
      <c r="AL2" s="14" t="s">
        <v>47</v>
      </c>
      <c r="AM2" s="14" t="s">
        <v>48</v>
      </c>
      <c r="AN2" s="14" t="s">
        <v>49</v>
      </c>
      <c r="AO2" s="14" t="s">
        <v>50</v>
      </c>
      <c r="AP2" s="14" t="s">
        <v>48</v>
      </c>
      <c r="AQ2" s="14" t="s">
        <v>49</v>
      </c>
      <c r="AR2" s="11" t="s">
        <v>51</v>
      </c>
      <c r="AS2" s="19" t="s">
        <v>52</v>
      </c>
      <c r="AT2" s="14" t="s">
        <v>53</v>
      </c>
      <c r="AU2" s="14" t="s">
        <v>54</v>
      </c>
      <c r="AV2" s="16" t="s">
        <v>55</v>
      </c>
      <c r="AW2" s="11" t="s">
        <v>56</v>
      </c>
      <c r="AX2" s="16" t="s">
        <v>57</v>
      </c>
      <c r="AY2" s="11" t="s">
        <v>58</v>
      </c>
      <c r="AZ2" s="16" t="s">
        <v>57</v>
      </c>
      <c r="BA2" s="16" t="s">
        <v>59</v>
      </c>
      <c r="BB2" s="16" t="s">
        <v>60</v>
      </c>
      <c r="BC2" s="18" t="s">
        <v>61</v>
      </c>
      <c r="BD2" s="11" t="s">
        <v>62</v>
      </c>
      <c r="BE2" s="14" t="s">
        <v>63</v>
      </c>
      <c r="BF2" s="14" t="s">
        <v>64</v>
      </c>
      <c r="BG2" s="14" t="s">
        <v>65</v>
      </c>
      <c r="BH2" s="14" t="s">
        <v>66</v>
      </c>
      <c r="BI2" s="14" t="s">
        <v>67</v>
      </c>
      <c r="BJ2" s="14" t="s">
        <v>68</v>
      </c>
      <c r="BK2" s="11" t="s">
        <v>69</v>
      </c>
      <c r="BL2" s="11" t="s">
        <v>70</v>
      </c>
      <c r="BM2" s="14" t="s">
        <v>71</v>
      </c>
      <c r="BN2" s="14" t="s">
        <v>65</v>
      </c>
      <c r="BO2" s="18" t="s">
        <v>72</v>
      </c>
      <c r="BP2" s="14" t="s">
        <v>73</v>
      </c>
      <c r="BQ2" s="14" t="s">
        <v>68</v>
      </c>
      <c r="BR2" s="18" t="s">
        <v>74</v>
      </c>
      <c r="BS2" s="14" t="s">
        <v>75</v>
      </c>
      <c r="BT2" s="18" t="s">
        <v>76</v>
      </c>
      <c r="BU2" s="14" t="s">
        <v>77</v>
      </c>
      <c r="BV2" s="18" t="s">
        <v>78</v>
      </c>
      <c r="BW2" s="14" t="s">
        <v>79</v>
      </c>
      <c r="BX2" s="14" t="s">
        <v>80</v>
      </c>
      <c r="BY2" s="18" t="s">
        <v>81</v>
      </c>
      <c r="BZ2" s="11" t="s">
        <v>82</v>
      </c>
      <c r="CA2" s="18" t="s">
        <v>81</v>
      </c>
      <c r="CB2" s="11" t="s">
        <v>83</v>
      </c>
      <c r="CC2" s="18" t="s">
        <v>84</v>
      </c>
      <c r="CD2" s="14" t="s">
        <v>85</v>
      </c>
      <c r="CE2" s="14" t="s">
        <v>86</v>
      </c>
      <c r="CF2" s="14" t="s">
        <v>87</v>
      </c>
      <c r="CG2" s="14" t="s">
        <v>88</v>
      </c>
      <c r="CH2" s="14" t="s">
        <v>89</v>
      </c>
      <c r="CI2" s="14" t="s">
        <v>90</v>
      </c>
      <c r="CJ2" s="14" t="s">
        <v>91</v>
      </c>
      <c r="CK2" s="14" t="s">
        <v>92</v>
      </c>
      <c r="CL2" s="14" t="s">
        <v>93</v>
      </c>
      <c r="CM2" s="11" t="s">
        <v>94</v>
      </c>
      <c r="CN2" s="14" t="s">
        <v>95</v>
      </c>
      <c r="CO2" s="14" t="s">
        <v>96</v>
      </c>
      <c r="CP2" s="11" t="s">
        <v>97</v>
      </c>
      <c r="CQ2" s="11" t="s">
        <v>98</v>
      </c>
      <c r="CR2" s="11" t="s">
        <v>99</v>
      </c>
      <c r="CS2" s="14" t="s">
        <v>100</v>
      </c>
      <c r="CT2" s="14" t="s">
        <v>101</v>
      </c>
      <c r="CU2" s="14" t="s">
        <v>102</v>
      </c>
    </row>
    <row r="3" spans="1:100" ht="13.5">
      <c r="A3" s="20">
        <v>1</v>
      </c>
      <c r="B3" s="21" t="s">
        <v>103</v>
      </c>
      <c r="C3" s="22" t="s">
        <v>104</v>
      </c>
      <c r="D3" s="23">
        <v>619497</v>
      </c>
      <c r="E3" s="24">
        <v>2</v>
      </c>
      <c r="F3" s="24">
        <v>2</v>
      </c>
      <c r="G3" s="24">
        <v>32</v>
      </c>
      <c r="H3" s="24">
        <v>30.5</v>
      </c>
      <c r="I3" s="25">
        <v>290938.73</v>
      </c>
      <c r="J3" s="25">
        <v>381106.97</v>
      </c>
      <c r="K3" s="25">
        <v>148951.68</v>
      </c>
      <c r="L3" s="25">
        <v>217722.41</v>
      </c>
      <c r="M3" s="24">
        <v>0</v>
      </c>
      <c r="N3" s="24">
        <v>0</v>
      </c>
      <c r="O3" s="26">
        <v>598.38</v>
      </c>
      <c r="P3" s="26">
        <v>680.2</v>
      </c>
      <c r="Q3" s="24">
        <v>0</v>
      </c>
      <c r="R3" s="23">
        <v>0</v>
      </c>
      <c r="S3" s="26">
        <v>8.95</v>
      </c>
      <c r="T3" s="24">
        <v>970</v>
      </c>
      <c r="U3" s="24">
        <v>9.81</v>
      </c>
      <c r="V3" s="26">
        <v>29783.3</v>
      </c>
      <c r="W3" s="24" t="s">
        <v>105</v>
      </c>
      <c r="X3" s="26">
        <v>908.53</v>
      </c>
      <c r="Y3" s="27">
        <v>1.25314482758621</v>
      </c>
      <c r="Z3" s="26">
        <v>26026.7</v>
      </c>
      <c r="AA3" s="27">
        <v>0.8738689131157391</v>
      </c>
      <c r="AB3" s="26">
        <v>15777.74</v>
      </c>
      <c r="AC3" s="27">
        <v>0.5297512364311541</v>
      </c>
      <c r="AD3" s="26">
        <v>6250</v>
      </c>
      <c r="AE3" s="26">
        <v>6110</v>
      </c>
      <c r="AF3" s="27">
        <v>0.9776</v>
      </c>
      <c r="AG3" s="26">
        <v>9150</v>
      </c>
      <c r="AH3" s="26">
        <v>0</v>
      </c>
      <c r="AI3" s="23">
        <v>91</v>
      </c>
      <c r="AJ3" s="25">
        <v>74352.97</v>
      </c>
      <c r="AK3" s="24">
        <v>0</v>
      </c>
      <c r="AL3" s="24">
        <v>361</v>
      </c>
      <c r="AM3" s="24">
        <v>116</v>
      </c>
      <c r="AN3" s="24">
        <v>5</v>
      </c>
      <c r="AO3" s="24">
        <v>58</v>
      </c>
      <c r="AP3" s="24">
        <v>4</v>
      </c>
      <c r="AQ3" s="24">
        <v>4</v>
      </c>
      <c r="AR3" s="24">
        <v>84</v>
      </c>
      <c r="AS3" s="24">
        <v>42</v>
      </c>
      <c r="AT3" s="24">
        <v>26</v>
      </c>
      <c r="AU3" s="24">
        <v>5</v>
      </c>
      <c r="AV3" s="26">
        <v>4181.21</v>
      </c>
      <c r="AW3" s="24">
        <v>9</v>
      </c>
      <c r="AX3" s="26">
        <v>16787.41</v>
      </c>
      <c r="AY3" s="24" t="s">
        <v>105</v>
      </c>
      <c r="AZ3" s="26">
        <v>4247.5</v>
      </c>
      <c r="BA3" s="26">
        <v>37569.8</v>
      </c>
      <c r="BB3" s="26">
        <v>29783.3</v>
      </c>
      <c r="BC3" s="27">
        <v>0.792745769208247</v>
      </c>
      <c r="BD3" s="26">
        <v>7786.5</v>
      </c>
      <c r="BE3" s="23">
        <v>328085</v>
      </c>
      <c r="BF3" s="23">
        <v>4250665</v>
      </c>
      <c r="BG3" s="23">
        <v>2694930</v>
      </c>
      <c r="BH3" s="23">
        <v>0</v>
      </c>
      <c r="BI3" s="23">
        <v>116186</v>
      </c>
      <c r="BJ3" s="23">
        <v>6764</v>
      </c>
      <c r="BK3" s="24" t="s">
        <v>106</v>
      </c>
      <c r="BL3" s="24">
        <v>2007</v>
      </c>
      <c r="BM3" s="23">
        <v>3882575</v>
      </c>
      <c r="BN3" s="23">
        <v>2694930</v>
      </c>
      <c r="BO3" s="27">
        <v>0.913404137940769</v>
      </c>
      <c r="BP3" s="23">
        <v>26587</v>
      </c>
      <c r="BQ3" s="23">
        <v>6764</v>
      </c>
      <c r="BR3" s="27">
        <v>0.22883135661783702</v>
      </c>
      <c r="BS3" s="23">
        <v>3860617</v>
      </c>
      <c r="BT3" s="27">
        <v>0.908238357998101</v>
      </c>
      <c r="BU3" s="23">
        <v>26587</v>
      </c>
      <c r="BV3" s="27">
        <v>0.22883135661783702</v>
      </c>
      <c r="BW3" s="23">
        <v>680</v>
      </c>
      <c r="BX3" s="23">
        <v>183</v>
      </c>
      <c r="BY3" s="27">
        <v>0.269117647058823</v>
      </c>
      <c r="BZ3" s="23">
        <v>114</v>
      </c>
      <c r="CA3" s="27">
        <v>0.167647058823529</v>
      </c>
      <c r="CB3" s="23">
        <v>54</v>
      </c>
      <c r="CC3" s="27">
        <v>0.07941176470588229</v>
      </c>
      <c r="CD3" s="23">
        <v>3860</v>
      </c>
      <c r="CE3" s="23">
        <v>13676</v>
      </c>
      <c r="CF3" s="23">
        <v>1308</v>
      </c>
      <c r="CG3" s="23">
        <v>70</v>
      </c>
      <c r="CH3" s="23">
        <v>136</v>
      </c>
      <c r="CI3" s="23">
        <v>6</v>
      </c>
      <c r="CJ3" s="23">
        <v>21210221</v>
      </c>
      <c r="CK3" s="23">
        <v>869922</v>
      </c>
      <c r="CL3" s="23">
        <v>380528</v>
      </c>
      <c r="CM3" s="24">
        <v>1</v>
      </c>
      <c r="CN3" s="23">
        <v>363</v>
      </c>
      <c r="CO3" s="23">
        <v>9</v>
      </c>
      <c r="CP3" s="24">
        <v>0</v>
      </c>
      <c r="CQ3" s="24">
        <v>0</v>
      </c>
      <c r="CR3" s="24" t="s">
        <v>105</v>
      </c>
      <c r="CS3" s="23">
        <v>903</v>
      </c>
      <c r="CT3" s="23">
        <v>784</v>
      </c>
      <c r="CU3" s="23">
        <v>5901</v>
      </c>
      <c r="CV3" s="10" t="s">
        <v>107</v>
      </c>
    </row>
    <row r="4" spans="1:99" ht="13.5">
      <c r="A4" s="20">
        <v>2</v>
      </c>
      <c r="B4" s="21" t="s">
        <v>108</v>
      </c>
      <c r="C4" s="22" t="s">
        <v>109</v>
      </c>
      <c r="D4" s="23">
        <v>540067</v>
      </c>
      <c r="E4" s="24">
        <v>2</v>
      </c>
      <c r="F4" s="24">
        <v>1.8</v>
      </c>
      <c r="G4" s="24">
        <v>22</v>
      </c>
      <c r="H4" s="24">
        <v>20.4</v>
      </c>
      <c r="I4" s="25">
        <v>564475.83</v>
      </c>
      <c r="J4" s="25">
        <v>0</v>
      </c>
      <c r="K4" s="25">
        <v>19302.4</v>
      </c>
      <c r="L4" s="25">
        <v>9000</v>
      </c>
      <c r="M4" s="24">
        <v>8</v>
      </c>
      <c r="N4" s="24">
        <v>0</v>
      </c>
      <c r="O4" s="26">
        <v>1531.87</v>
      </c>
      <c r="P4" s="26">
        <v>1546.19</v>
      </c>
      <c r="Q4" s="24">
        <v>23.6</v>
      </c>
      <c r="R4" s="23">
        <v>0</v>
      </c>
      <c r="S4" s="26">
        <v>0</v>
      </c>
      <c r="T4" s="24">
        <v>1003</v>
      </c>
      <c r="U4" s="24">
        <v>1.2</v>
      </c>
      <c r="V4" s="26">
        <v>24946.04</v>
      </c>
      <c r="W4" s="24">
        <v>0</v>
      </c>
      <c r="X4" s="26">
        <v>387</v>
      </c>
      <c r="Y4" s="27">
        <v>0.25029265484836904</v>
      </c>
      <c r="Z4" s="26">
        <v>20240</v>
      </c>
      <c r="AA4" s="27">
        <v>0.8113512204742721</v>
      </c>
      <c r="AB4" s="26">
        <v>10000</v>
      </c>
      <c r="AC4" s="27">
        <v>0.40086522750705106</v>
      </c>
      <c r="AD4" s="26">
        <v>4190</v>
      </c>
      <c r="AE4" s="26">
        <v>4190</v>
      </c>
      <c r="AF4" s="27">
        <v>1.65966587112172</v>
      </c>
      <c r="AG4" s="26">
        <v>6914</v>
      </c>
      <c r="AH4" s="26">
        <v>0</v>
      </c>
      <c r="AI4" s="23">
        <v>0</v>
      </c>
      <c r="AJ4" s="25">
        <v>79905.51</v>
      </c>
      <c r="AK4" s="24">
        <v>0</v>
      </c>
      <c r="AL4" s="24">
        <v>34</v>
      </c>
      <c r="AM4" s="24">
        <v>21</v>
      </c>
      <c r="AN4" s="24">
        <v>35</v>
      </c>
      <c r="AO4" s="24">
        <v>782</v>
      </c>
      <c r="AP4" s="24">
        <v>561</v>
      </c>
      <c r="AQ4" s="24">
        <v>1</v>
      </c>
      <c r="AR4" s="24">
        <v>86</v>
      </c>
      <c r="AS4" s="24">
        <v>17</v>
      </c>
      <c r="AT4" s="24">
        <v>8</v>
      </c>
      <c r="AU4" s="24">
        <v>16</v>
      </c>
      <c r="AV4" s="26">
        <v>7008.97</v>
      </c>
      <c r="AW4" s="24">
        <v>0</v>
      </c>
      <c r="AX4" s="26">
        <v>0</v>
      </c>
      <c r="AY4" s="24" t="s">
        <v>110</v>
      </c>
      <c r="AZ4" s="26">
        <v>0</v>
      </c>
      <c r="BA4" s="26">
        <v>24199</v>
      </c>
      <c r="BB4" s="26">
        <v>24946.04</v>
      </c>
      <c r="BC4" s="27">
        <v>1.03087069713625</v>
      </c>
      <c r="BD4" s="26">
        <v>-747.04</v>
      </c>
      <c r="BE4" s="23">
        <v>2580</v>
      </c>
      <c r="BF4" s="23">
        <v>3136137</v>
      </c>
      <c r="BG4" s="23">
        <v>2743781</v>
      </c>
      <c r="BH4" s="23">
        <v>0</v>
      </c>
      <c r="BI4" s="23">
        <v>5148</v>
      </c>
      <c r="BJ4" s="23">
        <v>4434</v>
      </c>
      <c r="BK4" s="24" t="s">
        <v>111</v>
      </c>
      <c r="BL4" s="24">
        <v>2010</v>
      </c>
      <c r="BM4" s="23">
        <v>1460365</v>
      </c>
      <c r="BN4" s="23">
        <v>1174219</v>
      </c>
      <c r="BO4" s="27">
        <v>0.46565727198779905</v>
      </c>
      <c r="BP4" s="23">
        <v>5148</v>
      </c>
      <c r="BQ4" s="23">
        <v>4434</v>
      </c>
      <c r="BR4" s="27">
        <v>1</v>
      </c>
      <c r="BS4" s="23">
        <v>3136137</v>
      </c>
      <c r="BT4" s="27">
        <v>1</v>
      </c>
      <c r="BU4" s="23">
        <v>5148</v>
      </c>
      <c r="BV4" s="27">
        <v>1</v>
      </c>
      <c r="BW4" s="23">
        <v>491</v>
      </c>
      <c r="BX4" s="23">
        <v>289</v>
      </c>
      <c r="BY4" s="27">
        <v>0.5885947046843181</v>
      </c>
      <c r="BZ4" s="23">
        <v>162</v>
      </c>
      <c r="CA4" s="27">
        <v>0.329938900203666</v>
      </c>
      <c r="CB4" s="23">
        <v>20</v>
      </c>
      <c r="CC4" s="27">
        <v>0.0407331975560081</v>
      </c>
      <c r="CD4" s="23">
        <v>1732</v>
      </c>
      <c r="CE4" s="23">
        <v>7697</v>
      </c>
      <c r="CF4" s="23">
        <v>3620</v>
      </c>
      <c r="CG4" s="23">
        <v>16</v>
      </c>
      <c r="CH4" s="23">
        <v>16</v>
      </c>
      <c r="CI4" s="23">
        <v>0</v>
      </c>
      <c r="CJ4" s="23">
        <v>47093219</v>
      </c>
      <c r="CK4" s="23">
        <v>817787</v>
      </c>
      <c r="CL4" s="23">
        <v>256081</v>
      </c>
      <c r="CM4" s="24">
        <v>1</v>
      </c>
      <c r="CN4" s="23">
        <v>2000</v>
      </c>
      <c r="CO4" s="23">
        <v>55</v>
      </c>
      <c r="CP4" s="24">
        <v>0</v>
      </c>
      <c r="CQ4" s="24">
        <v>0</v>
      </c>
      <c r="CR4" s="24" t="s">
        <v>105</v>
      </c>
      <c r="CS4" s="23">
        <v>146</v>
      </c>
      <c r="CT4" s="23">
        <v>221</v>
      </c>
      <c r="CU4" s="23">
        <v>4044</v>
      </c>
    </row>
    <row r="5" spans="1:99" ht="13.5">
      <c r="A5" s="20">
        <v>3</v>
      </c>
      <c r="B5" s="21" t="s">
        <v>112</v>
      </c>
      <c r="C5" s="22" t="s">
        <v>113</v>
      </c>
      <c r="D5" s="23">
        <v>343431</v>
      </c>
      <c r="E5" s="24">
        <v>2</v>
      </c>
      <c r="F5" s="24">
        <v>2</v>
      </c>
      <c r="G5" s="24">
        <v>20</v>
      </c>
      <c r="H5" s="24">
        <v>19</v>
      </c>
      <c r="I5" s="25">
        <v>38270</v>
      </c>
      <c r="J5" s="25">
        <v>891484</v>
      </c>
      <c r="K5" s="25">
        <v>8169</v>
      </c>
      <c r="L5" s="25">
        <v>11148</v>
      </c>
      <c r="M5" s="24">
        <v>0</v>
      </c>
      <c r="N5" s="24">
        <v>0</v>
      </c>
      <c r="O5" s="26">
        <v>103.62</v>
      </c>
      <c r="P5" s="26">
        <v>231.2</v>
      </c>
      <c r="Q5" s="24">
        <v>0</v>
      </c>
      <c r="R5" s="23">
        <v>16</v>
      </c>
      <c r="S5" s="26">
        <v>13.55</v>
      </c>
      <c r="T5" s="24">
        <v>0</v>
      </c>
      <c r="U5" s="24">
        <v>3.77</v>
      </c>
      <c r="V5" s="26">
        <v>17492.4</v>
      </c>
      <c r="W5" s="24" t="s">
        <v>105</v>
      </c>
      <c r="X5" s="26">
        <v>260</v>
      </c>
      <c r="Y5" s="27">
        <v>1.06230847803882</v>
      </c>
      <c r="Z5" s="26">
        <v>11169.14</v>
      </c>
      <c r="AA5" s="27">
        <v>0.638513868880199</v>
      </c>
      <c r="AB5" s="26">
        <v>14447.6</v>
      </c>
      <c r="AC5" s="27">
        <v>0.825935834991196</v>
      </c>
      <c r="AD5" s="26">
        <v>4582</v>
      </c>
      <c r="AE5" s="26">
        <v>3452</v>
      </c>
      <c r="AF5" s="27">
        <v>0.7533828022697511</v>
      </c>
      <c r="AG5" s="26">
        <v>5889</v>
      </c>
      <c r="AH5" s="26">
        <v>721</v>
      </c>
      <c r="AI5" s="23">
        <v>0</v>
      </c>
      <c r="AJ5" s="25">
        <v>6228</v>
      </c>
      <c r="AK5" s="24">
        <v>0</v>
      </c>
      <c r="AL5" s="24">
        <v>292</v>
      </c>
      <c r="AM5" s="24">
        <v>224</v>
      </c>
      <c r="AN5" s="24">
        <v>2</v>
      </c>
      <c r="AO5" s="24">
        <v>28</v>
      </c>
      <c r="AP5" s="24">
        <v>17</v>
      </c>
      <c r="AQ5" s="24">
        <v>0</v>
      </c>
      <c r="AR5" s="24">
        <v>17</v>
      </c>
      <c r="AS5" s="24">
        <v>6</v>
      </c>
      <c r="AT5" s="24">
        <v>4</v>
      </c>
      <c r="AU5" s="24">
        <v>0</v>
      </c>
      <c r="AV5" s="26">
        <v>795.42</v>
      </c>
      <c r="AW5" s="24">
        <v>0</v>
      </c>
      <c r="AX5" s="26">
        <v>0</v>
      </c>
      <c r="AY5" s="24" t="s">
        <v>110</v>
      </c>
      <c r="AZ5" s="26">
        <v>0</v>
      </c>
      <c r="BA5" s="26">
        <v>23170</v>
      </c>
      <c r="BB5" s="26">
        <v>17492.4</v>
      </c>
      <c r="BC5" s="27">
        <v>0.7549589987052221</v>
      </c>
      <c r="BD5" s="26">
        <v>5677.6</v>
      </c>
      <c r="BE5" s="23">
        <v>386139</v>
      </c>
      <c r="BF5" s="23">
        <v>4950504</v>
      </c>
      <c r="BG5" s="23">
        <v>3253769</v>
      </c>
      <c r="BH5" s="23">
        <v>34</v>
      </c>
      <c r="BI5" s="23">
        <v>30560</v>
      </c>
      <c r="BJ5" s="23">
        <v>4574</v>
      </c>
      <c r="BK5" s="24" t="s">
        <v>114</v>
      </c>
      <c r="BL5" s="24">
        <v>2011</v>
      </c>
      <c r="BM5" s="23">
        <v>3503033</v>
      </c>
      <c r="BN5" s="23">
        <v>2948150</v>
      </c>
      <c r="BO5" s="27">
        <v>0.707611386638613</v>
      </c>
      <c r="BP5" s="23">
        <v>5021</v>
      </c>
      <c r="BQ5" s="23">
        <v>4574</v>
      </c>
      <c r="BR5" s="27">
        <v>0.16429973821989502</v>
      </c>
      <c r="BS5" s="23">
        <v>415454</v>
      </c>
      <c r="BT5" s="27">
        <v>0.0839215562698263</v>
      </c>
      <c r="BU5" s="23">
        <v>3246</v>
      </c>
      <c r="BV5" s="27">
        <v>0.10621727748691101</v>
      </c>
      <c r="BW5" s="23">
        <v>543</v>
      </c>
      <c r="BX5" s="23">
        <v>224</v>
      </c>
      <c r="BY5" s="27">
        <v>0.41252302025782706</v>
      </c>
      <c r="BZ5" s="23">
        <v>15</v>
      </c>
      <c r="CA5" s="27">
        <v>0.0276243093922652</v>
      </c>
      <c r="CB5" s="23">
        <v>46</v>
      </c>
      <c r="CC5" s="27">
        <v>0.0847145488029466</v>
      </c>
      <c r="CD5" s="23">
        <v>1460</v>
      </c>
      <c r="CE5" s="23">
        <v>35060</v>
      </c>
      <c r="CF5" s="23">
        <v>1087</v>
      </c>
      <c r="CG5" s="23">
        <v>4</v>
      </c>
      <c r="CH5" s="23">
        <v>4</v>
      </c>
      <c r="CI5" s="23">
        <v>0</v>
      </c>
      <c r="CJ5" s="23">
        <v>39323507</v>
      </c>
      <c r="CK5" s="23">
        <v>364979</v>
      </c>
      <c r="CL5" s="23">
        <v>85756</v>
      </c>
      <c r="CM5" s="24">
        <v>1</v>
      </c>
      <c r="CN5" s="23">
        <v>5000</v>
      </c>
      <c r="CO5" s="23">
        <v>150</v>
      </c>
      <c r="CP5" s="24">
        <v>1</v>
      </c>
      <c r="CQ5" s="24">
        <v>1</v>
      </c>
      <c r="CR5" s="24" t="s">
        <v>105</v>
      </c>
      <c r="CS5" s="23">
        <v>325</v>
      </c>
      <c r="CT5" s="23">
        <v>175</v>
      </c>
      <c r="CU5" s="23">
        <v>6810</v>
      </c>
    </row>
    <row r="6" spans="1:99" ht="27">
      <c r="A6" s="20">
        <v>4</v>
      </c>
      <c r="B6" s="21" t="s">
        <v>115</v>
      </c>
      <c r="C6" s="22" t="s">
        <v>116</v>
      </c>
      <c r="D6" s="23">
        <v>165155</v>
      </c>
      <c r="E6" s="24">
        <v>2</v>
      </c>
      <c r="F6" s="24">
        <v>2</v>
      </c>
      <c r="G6" s="24">
        <v>21</v>
      </c>
      <c r="H6" s="24">
        <v>19.1</v>
      </c>
      <c r="I6" s="25">
        <v>51416</v>
      </c>
      <c r="J6" s="25">
        <v>140423.16</v>
      </c>
      <c r="K6" s="25">
        <v>58676</v>
      </c>
      <c r="L6" s="25">
        <v>18247.94</v>
      </c>
      <c r="M6" s="24">
        <v>2</v>
      </c>
      <c r="N6" s="24">
        <v>0</v>
      </c>
      <c r="O6" s="26">
        <v>179.6</v>
      </c>
      <c r="P6" s="26">
        <v>156.47</v>
      </c>
      <c r="Q6" s="24">
        <v>0</v>
      </c>
      <c r="R6" s="23">
        <v>105</v>
      </c>
      <c r="S6" s="26">
        <v>14.35</v>
      </c>
      <c r="T6" s="24">
        <v>133</v>
      </c>
      <c r="U6" s="24">
        <v>-0.9</v>
      </c>
      <c r="V6" s="26">
        <v>11056.35</v>
      </c>
      <c r="W6" s="24" t="s">
        <v>105</v>
      </c>
      <c r="X6" s="26">
        <v>128.99</v>
      </c>
      <c r="Y6" s="27">
        <v>0.755122351012762</v>
      </c>
      <c r="Z6" s="26">
        <v>10334.91</v>
      </c>
      <c r="AA6" s="27">
        <v>0.934748809507659</v>
      </c>
      <c r="AB6" s="26">
        <v>8135.3</v>
      </c>
      <c r="AC6" s="27">
        <v>0.7358034070918521</v>
      </c>
      <c r="AD6" s="26">
        <v>1663.5</v>
      </c>
      <c r="AE6" s="26">
        <v>1546</v>
      </c>
      <c r="AF6" s="27">
        <v>0.92936579501052</v>
      </c>
      <c r="AG6" s="26">
        <v>3351.5</v>
      </c>
      <c r="AH6" s="26">
        <v>0</v>
      </c>
      <c r="AI6" s="23">
        <v>22</v>
      </c>
      <c r="AJ6" s="25">
        <v>32100</v>
      </c>
      <c r="AK6" s="24">
        <v>1</v>
      </c>
      <c r="AL6" s="24">
        <v>185</v>
      </c>
      <c r="AM6" s="24">
        <v>163</v>
      </c>
      <c r="AN6" s="24">
        <v>58</v>
      </c>
      <c r="AO6" s="24">
        <v>15</v>
      </c>
      <c r="AP6" s="24">
        <v>9</v>
      </c>
      <c r="AQ6" s="24">
        <v>2</v>
      </c>
      <c r="AR6" s="24">
        <v>76</v>
      </c>
      <c r="AS6" s="24">
        <v>1</v>
      </c>
      <c r="AT6" s="24">
        <v>15</v>
      </c>
      <c r="AU6" s="24">
        <v>3</v>
      </c>
      <c r="AV6" s="26">
        <v>1152.82</v>
      </c>
      <c r="AW6" s="24">
        <v>2</v>
      </c>
      <c r="AX6" s="26">
        <v>1687.71</v>
      </c>
      <c r="AY6" s="24" t="s">
        <v>110</v>
      </c>
      <c r="AZ6" s="26">
        <v>0</v>
      </c>
      <c r="BA6" s="26">
        <v>12090.2</v>
      </c>
      <c r="BB6" s="26">
        <v>11056.35</v>
      </c>
      <c r="BC6" s="27">
        <v>0.914488594067923</v>
      </c>
      <c r="BD6" s="26">
        <v>1033.85</v>
      </c>
      <c r="BE6" s="23">
        <v>19962</v>
      </c>
      <c r="BF6" s="23">
        <v>1462424</v>
      </c>
      <c r="BG6" s="23">
        <v>886075</v>
      </c>
      <c r="BH6" s="23">
        <v>5743</v>
      </c>
      <c r="BI6" s="23">
        <v>109576</v>
      </c>
      <c r="BJ6" s="23">
        <v>2976</v>
      </c>
      <c r="BK6" s="24" t="s">
        <v>117</v>
      </c>
      <c r="BL6" s="24">
        <v>2015</v>
      </c>
      <c r="BM6" s="23">
        <v>1078166</v>
      </c>
      <c r="BN6" s="23">
        <v>854006</v>
      </c>
      <c r="BO6" s="27">
        <v>0.7372458329458491</v>
      </c>
      <c r="BP6" s="23">
        <v>9080</v>
      </c>
      <c r="BQ6" s="23">
        <v>2976</v>
      </c>
      <c r="BR6" s="27">
        <v>0.0828648609184493</v>
      </c>
      <c r="BS6" s="23">
        <v>494184</v>
      </c>
      <c r="BT6" s="27">
        <v>0.337921150090535</v>
      </c>
      <c r="BU6" s="23">
        <v>109576</v>
      </c>
      <c r="BV6" s="27">
        <v>1</v>
      </c>
      <c r="BW6" s="23">
        <v>580</v>
      </c>
      <c r="BX6" s="23">
        <v>193</v>
      </c>
      <c r="BY6" s="27">
        <v>0.332758620689655</v>
      </c>
      <c r="BZ6" s="23">
        <v>119</v>
      </c>
      <c r="CA6" s="27">
        <v>0.20517241379310303</v>
      </c>
      <c r="CB6" s="23">
        <v>76</v>
      </c>
      <c r="CC6" s="27">
        <v>0.131034482758621</v>
      </c>
      <c r="CD6" s="23">
        <v>1210</v>
      </c>
      <c r="CE6" s="23">
        <v>8574</v>
      </c>
      <c r="CF6" s="23">
        <v>725</v>
      </c>
      <c r="CG6" s="23">
        <v>7</v>
      </c>
      <c r="CH6" s="23">
        <v>48</v>
      </c>
      <c r="CI6" s="23">
        <v>48</v>
      </c>
      <c r="CJ6" s="23">
        <v>1240432</v>
      </c>
      <c r="CK6" s="23">
        <v>158465</v>
      </c>
      <c r="CL6" s="23">
        <v>56139</v>
      </c>
      <c r="CM6" s="24">
        <v>5</v>
      </c>
      <c r="CN6" s="23">
        <v>3500</v>
      </c>
      <c r="CO6" s="23">
        <v>335</v>
      </c>
      <c r="CP6" s="24">
        <v>0</v>
      </c>
      <c r="CQ6" s="24">
        <v>1</v>
      </c>
      <c r="CR6" s="24" t="s">
        <v>110</v>
      </c>
      <c r="CS6" s="23">
        <v>1324</v>
      </c>
      <c r="CT6" s="23">
        <v>2015</v>
      </c>
      <c r="CU6" s="23">
        <v>7714</v>
      </c>
    </row>
    <row r="7" spans="1:99" ht="27">
      <c r="A7" s="20">
        <v>5</v>
      </c>
      <c r="B7" s="21" t="s">
        <v>118</v>
      </c>
      <c r="C7" s="22" t="s">
        <v>119</v>
      </c>
      <c r="D7" s="23">
        <v>139279</v>
      </c>
      <c r="E7" s="24">
        <v>1</v>
      </c>
      <c r="F7" s="24">
        <v>1</v>
      </c>
      <c r="G7" s="24">
        <v>19</v>
      </c>
      <c r="H7" s="24">
        <v>17.7</v>
      </c>
      <c r="I7" s="25">
        <v>61088.29</v>
      </c>
      <c r="J7" s="25">
        <v>23836.13</v>
      </c>
      <c r="K7" s="25">
        <v>10092.28</v>
      </c>
      <c r="L7" s="25">
        <v>58164.56</v>
      </c>
      <c r="M7" s="24">
        <v>0</v>
      </c>
      <c r="N7" s="24">
        <v>0</v>
      </c>
      <c r="O7" s="26">
        <v>239.9</v>
      </c>
      <c r="P7" s="26">
        <v>255.83</v>
      </c>
      <c r="Q7" s="24">
        <v>0</v>
      </c>
      <c r="R7" s="23">
        <v>0</v>
      </c>
      <c r="S7" s="26">
        <v>0</v>
      </c>
      <c r="T7" s="24">
        <v>0</v>
      </c>
      <c r="U7" s="24">
        <v>14</v>
      </c>
      <c r="V7" s="26">
        <v>13253.86</v>
      </c>
      <c r="W7" s="24" t="s">
        <v>110</v>
      </c>
      <c r="X7" s="26">
        <v>1588.72</v>
      </c>
      <c r="Y7" s="27">
        <v>6.21006136887777</v>
      </c>
      <c r="Z7" s="26">
        <v>10500</v>
      </c>
      <c r="AA7" s="27">
        <v>0.792222039466239</v>
      </c>
      <c r="AB7" s="26">
        <v>9137</v>
      </c>
      <c r="AC7" s="27">
        <v>0.6893840737717161</v>
      </c>
      <c r="AD7" s="26">
        <v>1456</v>
      </c>
      <c r="AE7" s="26">
        <v>1036</v>
      </c>
      <c r="AF7" s="27">
        <v>0.711538461538462</v>
      </c>
      <c r="AG7" s="26">
        <v>2550</v>
      </c>
      <c r="AH7" s="26">
        <v>0</v>
      </c>
      <c r="AI7" s="23">
        <v>0</v>
      </c>
      <c r="AJ7" s="25">
        <v>0</v>
      </c>
      <c r="AK7" s="24">
        <v>1</v>
      </c>
      <c r="AL7" s="24">
        <v>161</v>
      </c>
      <c r="AM7" s="24">
        <v>159</v>
      </c>
      <c r="AN7" s="24">
        <v>13</v>
      </c>
      <c r="AO7" s="24">
        <v>11</v>
      </c>
      <c r="AP7" s="24">
        <v>9</v>
      </c>
      <c r="AQ7" s="24">
        <v>1</v>
      </c>
      <c r="AR7" s="24">
        <v>14</v>
      </c>
      <c r="AS7" s="24">
        <v>0</v>
      </c>
      <c r="AT7" s="24">
        <v>0</v>
      </c>
      <c r="AU7" s="24">
        <v>0</v>
      </c>
      <c r="AV7" s="26">
        <v>2349.87</v>
      </c>
      <c r="AW7" s="24">
        <v>0</v>
      </c>
      <c r="AX7" s="26">
        <v>0</v>
      </c>
      <c r="AY7" s="24" t="s">
        <v>110</v>
      </c>
      <c r="AZ7" s="26">
        <v>0</v>
      </c>
      <c r="BA7" s="26">
        <v>13935.4</v>
      </c>
      <c r="BB7" s="26">
        <v>13253.86</v>
      </c>
      <c r="BC7" s="27">
        <v>0.9510929000961581</v>
      </c>
      <c r="BD7" s="26">
        <v>681.54</v>
      </c>
      <c r="BE7" s="23">
        <v>329187</v>
      </c>
      <c r="BF7" s="23">
        <v>1400000</v>
      </c>
      <c r="BG7" s="23">
        <v>715873</v>
      </c>
      <c r="BH7" s="23">
        <v>5625</v>
      </c>
      <c r="BI7" s="23">
        <v>25243</v>
      </c>
      <c r="BJ7" s="23">
        <v>5518</v>
      </c>
      <c r="BK7" s="24" t="s">
        <v>120</v>
      </c>
      <c r="BL7" s="24">
        <v>2014</v>
      </c>
      <c r="BM7" s="23">
        <v>1358063</v>
      </c>
      <c r="BN7" s="23">
        <v>715873</v>
      </c>
      <c r="BO7" s="27">
        <v>0.9700449999999999</v>
      </c>
      <c r="BP7" s="23">
        <v>25243</v>
      </c>
      <c r="BQ7" s="23">
        <v>5518</v>
      </c>
      <c r="BR7" s="27">
        <v>1</v>
      </c>
      <c r="BS7" s="23">
        <v>0</v>
      </c>
      <c r="BT7" s="27">
        <v>0</v>
      </c>
      <c r="BU7" s="23">
        <v>0</v>
      </c>
      <c r="BV7" s="27">
        <v>0</v>
      </c>
      <c r="BW7" s="23">
        <v>533</v>
      </c>
      <c r="BX7" s="23">
        <v>187</v>
      </c>
      <c r="BY7" s="27">
        <v>0.35084427767354603</v>
      </c>
      <c r="BZ7" s="23">
        <v>58</v>
      </c>
      <c r="CA7" s="27">
        <v>0.10881801125703601</v>
      </c>
      <c r="CB7" s="23">
        <v>138</v>
      </c>
      <c r="CC7" s="27">
        <v>0.25891181988743</v>
      </c>
      <c r="CD7" s="23">
        <v>2713</v>
      </c>
      <c r="CE7" s="23">
        <v>7049</v>
      </c>
      <c r="CF7" s="23">
        <v>406</v>
      </c>
      <c r="CG7" s="23">
        <v>2</v>
      </c>
      <c r="CH7" s="23">
        <v>2</v>
      </c>
      <c r="CI7" s="23">
        <v>0</v>
      </c>
      <c r="CJ7" s="23">
        <v>7816501</v>
      </c>
      <c r="CK7" s="23">
        <v>151380</v>
      </c>
      <c r="CL7" s="23">
        <v>58527</v>
      </c>
      <c r="CM7" s="24">
        <v>0</v>
      </c>
      <c r="CN7" s="23">
        <v>0</v>
      </c>
      <c r="CO7" s="23">
        <v>0</v>
      </c>
      <c r="CP7" s="24">
        <v>0</v>
      </c>
      <c r="CQ7" s="24">
        <v>1</v>
      </c>
      <c r="CR7" s="24" t="s">
        <v>105</v>
      </c>
      <c r="CS7" s="23">
        <v>2405</v>
      </c>
      <c r="CT7" s="23">
        <v>0</v>
      </c>
      <c r="CU7" s="23">
        <v>5118</v>
      </c>
    </row>
    <row r="8" spans="1:99" ht="27">
      <c r="A8" s="20">
        <v>6</v>
      </c>
      <c r="B8" s="21" t="s">
        <v>121</v>
      </c>
      <c r="C8" s="22" t="s">
        <v>122</v>
      </c>
      <c r="D8" s="23">
        <v>1096741</v>
      </c>
      <c r="E8" s="24">
        <v>2</v>
      </c>
      <c r="F8" s="24">
        <v>2</v>
      </c>
      <c r="G8" s="24">
        <v>55</v>
      </c>
      <c r="H8" s="24">
        <v>55</v>
      </c>
      <c r="I8" s="25">
        <v>200000</v>
      </c>
      <c r="J8" s="25">
        <v>534413</v>
      </c>
      <c r="K8" s="25">
        <v>29000</v>
      </c>
      <c r="L8" s="25">
        <v>60285</v>
      </c>
      <c r="M8" s="24">
        <v>1</v>
      </c>
      <c r="N8" s="24">
        <v>0</v>
      </c>
      <c r="O8" s="26">
        <v>292.6</v>
      </c>
      <c r="P8" s="26">
        <v>609.44</v>
      </c>
      <c r="Q8" s="24">
        <v>0</v>
      </c>
      <c r="R8" s="23">
        <v>0</v>
      </c>
      <c r="S8" s="26">
        <v>4.6</v>
      </c>
      <c r="T8" s="24">
        <v>759</v>
      </c>
      <c r="U8" s="24">
        <v>15</v>
      </c>
      <c r="V8" s="26">
        <v>36060.6</v>
      </c>
      <c r="W8" s="24" t="s">
        <v>105</v>
      </c>
      <c r="X8" s="26">
        <v>900</v>
      </c>
      <c r="Y8" s="27">
        <v>1.46570256009381</v>
      </c>
      <c r="Z8" s="26">
        <v>34029</v>
      </c>
      <c r="AA8" s="27">
        <v>0.9436615031363871</v>
      </c>
      <c r="AB8" s="26">
        <v>35510</v>
      </c>
      <c r="AC8" s="27">
        <v>0.9847312579380271</v>
      </c>
      <c r="AD8" s="26">
        <v>7200</v>
      </c>
      <c r="AE8" s="26">
        <v>7200</v>
      </c>
      <c r="AF8" s="27">
        <v>1</v>
      </c>
      <c r="AG8" s="26">
        <v>8800</v>
      </c>
      <c r="AH8" s="26">
        <v>0</v>
      </c>
      <c r="AI8" s="23">
        <v>2900</v>
      </c>
      <c r="AJ8" s="25">
        <v>0</v>
      </c>
      <c r="AK8" s="24">
        <v>1</v>
      </c>
      <c r="AL8" s="24">
        <v>106</v>
      </c>
      <c r="AM8" s="24">
        <v>88</v>
      </c>
      <c r="AN8" s="24">
        <v>4</v>
      </c>
      <c r="AO8" s="24">
        <v>57</v>
      </c>
      <c r="AP8" s="24">
        <v>38</v>
      </c>
      <c r="AQ8" s="24">
        <v>5</v>
      </c>
      <c r="AR8" s="24">
        <v>27</v>
      </c>
      <c r="AS8" s="24">
        <v>6</v>
      </c>
      <c r="AT8" s="24">
        <v>1</v>
      </c>
      <c r="AU8" s="24">
        <v>5</v>
      </c>
      <c r="AV8" s="26">
        <v>7085.89</v>
      </c>
      <c r="AW8" s="24">
        <v>0</v>
      </c>
      <c r="AX8" s="26">
        <v>0</v>
      </c>
      <c r="AY8" s="24" t="s">
        <v>110</v>
      </c>
      <c r="AZ8" s="26">
        <v>0</v>
      </c>
      <c r="BA8" s="26">
        <v>45000</v>
      </c>
      <c r="BB8" s="26">
        <v>36060.6</v>
      </c>
      <c r="BC8" s="27">
        <v>0.8013466666666671</v>
      </c>
      <c r="BD8" s="26">
        <v>8939.4</v>
      </c>
      <c r="BE8" s="23">
        <v>852974</v>
      </c>
      <c r="BF8" s="23">
        <v>9832715</v>
      </c>
      <c r="BG8" s="23">
        <v>2509340</v>
      </c>
      <c r="BH8" s="23">
        <v>3409</v>
      </c>
      <c r="BI8" s="23">
        <v>136182</v>
      </c>
      <c r="BJ8" s="23">
        <v>3687</v>
      </c>
      <c r="BK8" s="24" t="s">
        <v>123</v>
      </c>
      <c r="BL8" s="24">
        <v>2014</v>
      </c>
      <c r="BM8" s="23">
        <v>6832176</v>
      </c>
      <c r="BN8" s="23">
        <v>2404666</v>
      </c>
      <c r="BO8" s="27">
        <v>0.69484125188211</v>
      </c>
      <c r="BP8" s="23">
        <v>88867</v>
      </c>
      <c r="BQ8" s="23">
        <v>3428</v>
      </c>
      <c r="BR8" s="27">
        <v>0.6525605439779121</v>
      </c>
      <c r="BS8" s="23">
        <v>8897141</v>
      </c>
      <c r="BT8" s="27">
        <v>0.9048508982513991</v>
      </c>
      <c r="BU8" s="23">
        <v>104346</v>
      </c>
      <c r="BV8" s="27">
        <v>0.7662246111820951</v>
      </c>
      <c r="BW8" s="23">
        <v>1066</v>
      </c>
      <c r="BX8" s="23">
        <v>111</v>
      </c>
      <c r="BY8" s="27">
        <v>0.10412757973733601</v>
      </c>
      <c r="BZ8" s="23">
        <v>273</v>
      </c>
      <c r="CA8" s="27">
        <v>0.25609756097561</v>
      </c>
      <c r="CB8" s="23">
        <v>641</v>
      </c>
      <c r="CC8" s="27">
        <v>0.601313320825516</v>
      </c>
      <c r="CD8" s="23">
        <v>2563</v>
      </c>
      <c r="CE8" s="23">
        <v>11846</v>
      </c>
      <c r="CF8" s="23">
        <v>3420</v>
      </c>
      <c r="CG8" s="23">
        <v>33</v>
      </c>
      <c r="CH8" s="23">
        <v>30</v>
      </c>
      <c r="CI8" s="23">
        <v>3</v>
      </c>
      <c r="CJ8" s="23">
        <v>1955326</v>
      </c>
      <c r="CK8" s="23">
        <v>625192</v>
      </c>
      <c r="CL8" s="23">
        <v>102203</v>
      </c>
      <c r="CM8" s="24">
        <v>1</v>
      </c>
      <c r="CN8" s="23">
        <v>200</v>
      </c>
      <c r="CO8" s="23">
        <v>0</v>
      </c>
      <c r="CP8" s="24">
        <v>3</v>
      </c>
      <c r="CQ8" s="24">
        <v>1</v>
      </c>
      <c r="CR8" s="24" t="s">
        <v>105</v>
      </c>
      <c r="CS8" s="23">
        <v>3399</v>
      </c>
      <c r="CT8" s="23">
        <v>1640</v>
      </c>
      <c r="CU8" s="23">
        <v>7802</v>
      </c>
    </row>
    <row r="9" spans="1:99" ht="13.5">
      <c r="A9" s="20">
        <v>7</v>
      </c>
      <c r="B9" s="21" t="s">
        <v>124</v>
      </c>
      <c r="C9" s="22" t="s">
        <v>104</v>
      </c>
      <c r="D9" s="23">
        <v>330017</v>
      </c>
      <c r="E9" s="24">
        <v>2</v>
      </c>
      <c r="F9" s="24">
        <v>2</v>
      </c>
      <c r="G9" s="24">
        <v>19</v>
      </c>
      <c r="H9" s="24">
        <v>18.7</v>
      </c>
      <c r="I9" s="25">
        <v>119551</v>
      </c>
      <c r="J9" s="25">
        <v>117099</v>
      </c>
      <c r="K9" s="25">
        <v>99901</v>
      </c>
      <c r="L9" s="25">
        <v>12869.09</v>
      </c>
      <c r="M9" s="24">
        <v>3</v>
      </c>
      <c r="N9" s="24">
        <v>1</v>
      </c>
      <c r="O9" s="26">
        <v>667.8</v>
      </c>
      <c r="P9" s="26">
        <v>625.5</v>
      </c>
      <c r="Q9" s="24">
        <v>0</v>
      </c>
      <c r="R9" s="23">
        <v>0</v>
      </c>
      <c r="S9" s="26">
        <v>35.6</v>
      </c>
      <c r="T9" s="24">
        <v>167</v>
      </c>
      <c r="U9" s="24">
        <v>64.2</v>
      </c>
      <c r="V9" s="26">
        <v>21147.69</v>
      </c>
      <c r="W9" s="24" t="s">
        <v>105</v>
      </c>
      <c r="X9" s="26">
        <v>478.45</v>
      </c>
      <c r="Y9" s="27">
        <v>0.72371804568144</v>
      </c>
      <c r="Z9" s="26">
        <v>17847.4</v>
      </c>
      <c r="AA9" s="27">
        <v>0.843940874866238</v>
      </c>
      <c r="AB9" s="26">
        <v>12972</v>
      </c>
      <c r="AC9" s="27">
        <v>0.6134003288302411</v>
      </c>
      <c r="AD9" s="26">
        <v>2726.1</v>
      </c>
      <c r="AE9" s="26">
        <v>863.8</v>
      </c>
      <c r="AF9" s="27">
        <v>0.31686291772128705</v>
      </c>
      <c r="AG9" s="26">
        <v>4694</v>
      </c>
      <c r="AH9" s="26">
        <v>3352</v>
      </c>
      <c r="AI9" s="23">
        <v>87</v>
      </c>
      <c r="AJ9" s="25">
        <v>83831</v>
      </c>
      <c r="AK9" s="24">
        <v>0</v>
      </c>
      <c r="AL9" s="24">
        <v>313</v>
      </c>
      <c r="AM9" s="24">
        <v>203</v>
      </c>
      <c r="AN9" s="24">
        <v>9</v>
      </c>
      <c r="AO9" s="24">
        <v>25</v>
      </c>
      <c r="AP9" s="24">
        <v>17</v>
      </c>
      <c r="AQ9" s="24">
        <v>0</v>
      </c>
      <c r="AR9" s="24">
        <v>39</v>
      </c>
      <c r="AS9" s="24">
        <v>26</v>
      </c>
      <c r="AT9" s="24">
        <v>3</v>
      </c>
      <c r="AU9" s="24">
        <v>14</v>
      </c>
      <c r="AV9" s="26">
        <v>1950</v>
      </c>
      <c r="AW9" s="24">
        <v>0</v>
      </c>
      <c r="AX9" s="26">
        <v>0</v>
      </c>
      <c r="AY9" s="24" t="s">
        <v>110</v>
      </c>
      <c r="AZ9" s="26">
        <v>0</v>
      </c>
      <c r="BA9" s="26">
        <v>25070.27</v>
      </c>
      <c r="BB9" s="26">
        <v>21147.69</v>
      </c>
      <c r="BC9" s="27">
        <v>0.8435365873602481</v>
      </c>
      <c r="BD9" s="26">
        <v>3922.58</v>
      </c>
      <c r="BE9" s="23">
        <v>352545</v>
      </c>
      <c r="BF9" s="23">
        <v>2937545</v>
      </c>
      <c r="BG9" s="23">
        <v>2277368</v>
      </c>
      <c r="BH9" s="23">
        <v>400</v>
      </c>
      <c r="BI9" s="23">
        <v>52277</v>
      </c>
      <c r="BJ9" s="23">
        <v>19619</v>
      </c>
      <c r="BK9" s="24" t="s">
        <v>125</v>
      </c>
      <c r="BL9" s="24">
        <v>2013</v>
      </c>
      <c r="BM9" s="23">
        <v>2632837</v>
      </c>
      <c r="BN9" s="23">
        <v>2277368</v>
      </c>
      <c r="BO9" s="27">
        <v>0.89627120605812</v>
      </c>
      <c r="BP9" s="23">
        <v>29564</v>
      </c>
      <c r="BQ9" s="23">
        <v>19619</v>
      </c>
      <c r="BR9" s="27">
        <v>0.56552594831379</v>
      </c>
      <c r="BS9" s="23">
        <v>2758259</v>
      </c>
      <c r="BT9" s="27">
        <v>0.9389674030525491</v>
      </c>
      <c r="BU9" s="23">
        <v>29564</v>
      </c>
      <c r="BV9" s="27">
        <v>0.56552594831379</v>
      </c>
      <c r="BW9" s="23">
        <v>1059</v>
      </c>
      <c r="BX9" s="23">
        <v>512</v>
      </c>
      <c r="BY9" s="27">
        <v>0.48347497639282305</v>
      </c>
      <c r="BZ9" s="23">
        <v>198</v>
      </c>
      <c r="CA9" s="27">
        <v>0.186968838526912</v>
      </c>
      <c r="CB9" s="23">
        <v>277</v>
      </c>
      <c r="CC9" s="27">
        <v>0.261567516525024</v>
      </c>
      <c r="CD9" s="23">
        <v>2493</v>
      </c>
      <c r="CE9" s="23">
        <v>15614</v>
      </c>
      <c r="CF9" s="23">
        <v>549</v>
      </c>
      <c r="CG9" s="23">
        <v>16</v>
      </c>
      <c r="CH9" s="23">
        <v>50</v>
      </c>
      <c r="CI9" s="23">
        <v>3</v>
      </c>
      <c r="CJ9" s="23">
        <v>30245649</v>
      </c>
      <c r="CK9" s="23">
        <v>491267</v>
      </c>
      <c r="CL9" s="23">
        <v>0</v>
      </c>
      <c r="CM9" s="24">
        <v>3</v>
      </c>
      <c r="CN9" s="23" t="s">
        <v>126</v>
      </c>
      <c r="CO9" s="23">
        <v>0</v>
      </c>
      <c r="CP9" s="24">
        <v>1</v>
      </c>
      <c r="CQ9" s="24">
        <v>0</v>
      </c>
      <c r="CR9" s="24" t="s">
        <v>105</v>
      </c>
      <c r="CS9" s="23">
        <v>2139</v>
      </c>
      <c r="CT9" s="23">
        <v>1754</v>
      </c>
      <c r="CU9" s="23">
        <v>6386</v>
      </c>
    </row>
    <row r="10" spans="1:99" ht="27">
      <c r="A10" s="20">
        <v>8</v>
      </c>
      <c r="B10" s="21" t="s">
        <v>127</v>
      </c>
      <c r="C10" s="22" t="s">
        <v>128</v>
      </c>
      <c r="D10" s="23">
        <v>280907</v>
      </c>
      <c r="E10" s="24">
        <v>2</v>
      </c>
      <c r="F10" s="24">
        <v>1.8</v>
      </c>
      <c r="G10" s="24">
        <v>17</v>
      </c>
      <c r="H10" s="24">
        <v>15.9</v>
      </c>
      <c r="I10" s="25">
        <v>30000</v>
      </c>
      <c r="J10" s="25">
        <v>29499.83</v>
      </c>
      <c r="K10" s="25">
        <v>65000</v>
      </c>
      <c r="L10" s="25">
        <v>14617.03</v>
      </c>
      <c r="M10" s="24">
        <v>5</v>
      </c>
      <c r="N10" s="24">
        <v>7</v>
      </c>
      <c r="O10" s="26">
        <v>147.83</v>
      </c>
      <c r="P10" s="26">
        <v>148.42</v>
      </c>
      <c r="Q10" s="24">
        <v>0</v>
      </c>
      <c r="R10" s="23">
        <v>0</v>
      </c>
      <c r="S10" s="26">
        <v>5.3</v>
      </c>
      <c r="T10" s="24">
        <v>0</v>
      </c>
      <c r="U10" s="24">
        <v>14.38</v>
      </c>
      <c r="V10" s="26">
        <v>15645.19</v>
      </c>
      <c r="W10" s="24" t="s">
        <v>105</v>
      </c>
      <c r="X10" s="26">
        <v>572.89</v>
      </c>
      <c r="Y10" s="27">
        <v>3.72684100962789</v>
      </c>
      <c r="Z10" s="26" t="s">
        <v>126</v>
      </c>
      <c r="AA10" s="27" t="s">
        <v>129</v>
      </c>
      <c r="AB10" s="26">
        <v>11007.34</v>
      </c>
      <c r="AC10" s="27">
        <v>0.703560647074276</v>
      </c>
      <c r="AD10" s="26">
        <v>3300</v>
      </c>
      <c r="AE10" s="26">
        <v>0</v>
      </c>
      <c r="AF10" s="27">
        <v>0</v>
      </c>
      <c r="AG10" s="26">
        <v>5200</v>
      </c>
      <c r="AH10" s="26">
        <v>0</v>
      </c>
      <c r="AI10" s="23">
        <v>0</v>
      </c>
      <c r="AJ10" s="25">
        <v>9235.6</v>
      </c>
      <c r="AK10" s="24">
        <v>0</v>
      </c>
      <c r="AL10" s="24">
        <v>442</v>
      </c>
      <c r="AM10" s="24">
        <v>413</v>
      </c>
      <c r="AN10" s="24">
        <v>12</v>
      </c>
      <c r="AO10" s="24">
        <v>21</v>
      </c>
      <c r="AP10" s="24">
        <v>13</v>
      </c>
      <c r="AQ10" s="24">
        <v>3</v>
      </c>
      <c r="AR10" s="24">
        <v>83</v>
      </c>
      <c r="AS10" s="24">
        <v>30</v>
      </c>
      <c r="AT10" s="24">
        <v>24</v>
      </c>
      <c r="AU10" s="24">
        <v>14</v>
      </c>
      <c r="AV10" s="26">
        <v>1785.2</v>
      </c>
      <c r="AW10" s="24">
        <v>0</v>
      </c>
      <c r="AX10" s="26">
        <v>0</v>
      </c>
      <c r="AY10" s="24" t="s">
        <v>105</v>
      </c>
      <c r="AZ10" s="26">
        <v>55</v>
      </c>
      <c r="BA10" s="26">
        <v>19430.04</v>
      </c>
      <c r="BB10" s="26">
        <v>15645.19</v>
      </c>
      <c r="BC10" s="27">
        <v>0.8052062682320781</v>
      </c>
      <c r="BD10" s="26">
        <v>3784.85</v>
      </c>
      <c r="BE10" s="23">
        <v>0</v>
      </c>
      <c r="BF10" s="23">
        <v>1750043</v>
      </c>
      <c r="BG10" s="23">
        <v>1429826</v>
      </c>
      <c r="BH10" s="23">
        <v>0</v>
      </c>
      <c r="BI10" s="23">
        <v>28223</v>
      </c>
      <c r="BJ10" s="23">
        <v>5879</v>
      </c>
      <c r="BK10" s="24" t="s">
        <v>130</v>
      </c>
      <c r="BL10" s="24">
        <v>2009</v>
      </c>
      <c r="BM10" s="23">
        <v>1340299</v>
      </c>
      <c r="BN10" s="23">
        <v>1121089</v>
      </c>
      <c r="BO10" s="27">
        <v>0.7658663244274571</v>
      </c>
      <c r="BP10" s="23">
        <v>17278</v>
      </c>
      <c r="BQ10" s="23">
        <v>5810</v>
      </c>
      <c r="BR10" s="27">
        <v>0.612195726889417</v>
      </c>
      <c r="BS10" s="23">
        <v>0</v>
      </c>
      <c r="BT10" s="27">
        <v>0</v>
      </c>
      <c r="BU10" s="23">
        <v>0</v>
      </c>
      <c r="BV10" s="27">
        <v>0</v>
      </c>
      <c r="BW10" s="23">
        <v>689</v>
      </c>
      <c r="BX10" s="23">
        <v>311</v>
      </c>
      <c r="BY10" s="27">
        <v>0.451378809869376</v>
      </c>
      <c r="BZ10" s="23">
        <v>40</v>
      </c>
      <c r="CA10" s="27">
        <v>0.058055152394775</v>
      </c>
      <c r="CB10" s="23">
        <v>20</v>
      </c>
      <c r="CC10" s="27">
        <v>0.029027576197387498</v>
      </c>
      <c r="CD10" s="23">
        <v>2247</v>
      </c>
      <c r="CE10" s="23">
        <v>7487</v>
      </c>
      <c r="CF10" s="23">
        <v>1726</v>
      </c>
      <c r="CG10" s="23">
        <v>8</v>
      </c>
      <c r="CH10" s="23">
        <v>7</v>
      </c>
      <c r="CI10" s="23">
        <v>1</v>
      </c>
      <c r="CJ10" s="23">
        <v>4312966</v>
      </c>
      <c r="CK10" s="23">
        <v>478642</v>
      </c>
      <c r="CL10" s="23">
        <v>161794</v>
      </c>
      <c r="CM10" s="24">
        <v>0</v>
      </c>
      <c r="CN10" s="23">
        <v>0</v>
      </c>
      <c r="CO10" s="23">
        <v>0</v>
      </c>
      <c r="CP10" s="24">
        <v>3</v>
      </c>
      <c r="CQ10" s="24">
        <v>0</v>
      </c>
      <c r="CR10" s="24" t="s">
        <v>105</v>
      </c>
      <c r="CS10" s="23">
        <v>580</v>
      </c>
      <c r="CT10" s="23">
        <v>978</v>
      </c>
      <c r="CU10" s="23">
        <v>3805</v>
      </c>
    </row>
    <row r="11" spans="1:99" ht="13.5">
      <c r="A11" s="20">
        <v>9</v>
      </c>
      <c r="B11" s="21" t="s">
        <v>131</v>
      </c>
      <c r="C11" s="22" t="s">
        <v>132</v>
      </c>
      <c r="D11" s="23">
        <v>158379</v>
      </c>
      <c r="E11" s="24">
        <v>2</v>
      </c>
      <c r="F11" s="24">
        <v>2</v>
      </c>
      <c r="G11" s="24">
        <v>10</v>
      </c>
      <c r="H11" s="24">
        <v>10</v>
      </c>
      <c r="I11" s="25">
        <v>131924</v>
      </c>
      <c r="J11" s="25" t="s">
        <v>126</v>
      </c>
      <c r="K11" s="25">
        <v>95491</v>
      </c>
      <c r="L11" s="25" t="s">
        <v>126</v>
      </c>
      <c r="M11" s="24">
        <v>0</v>
      </c>
      <c r="N11" s="24">
        <v>1</v>
      </c>
      <c r="O11" s="26">
        <v>241.87</v>
      </c>
      <c r="P11" s="26">
        <v>249.65</v>
      </c>
      <c r="Q11" s="24">
        <v>0</v>
      </c>
      <c r="R11" s="23">
        <v>0</v>
      </c>
      <c r="S11" s="26">
        <v>2.02</v>
      </c>
      <c r="T11" s="24">
        <v>16</v>
      </c>
      <c r="U11" s="24">
        <v>12.6</v>
      </c>
      <c r="V11" s="26">
        <v>13492.62</v>
      </c>
      <c r="W11" s="24" t="s">
        <v>105</v>
      </c>
      <c r="X11" s="26">
        <v>130.17</v>
      </c>
      <c r="Y11" s="27">
        <v>0.5172249374180471</v>
      </c>
      <c r="Z11" s="26">
        <v>12768</v>
      </c>
      <c r="AA11" s="27">
        <v>0.946295085757992</v>
      </c>
      <c r="AB11" s="26" t="s">
        <v>126</v>
      </c>
      <c r="AC11" s="27" t="s">
        <v>129</v>
      </c>
      <c r="AD11" s="26" t="s">
        <v>126</v>
      </c>
      <c r="AE11" s="26" t="s">
        <v>126</v>
      </c>
      <c r="AF11" s="27">
        <v>1</v>
      </c>
      <c r="AG11" s="26">
        <v>0</v>
      </c>
      <c r="AH11" s="26">
        <v>0</v>
      </c>
      <c r="AI11" s="23">
        <v>0</v>
      </c>
      <c r="AJ11" s="25">
        <v>8085</v>
      </c>
      <c r="AK11" s="24">
        <v>0</v>
      </c>
      <c r="AL11" s="24">
        <v>318</v>
      </c>
      <c r="AM11" s="24">
        <v>306</v>
      </c>
      <c r="AN11" s="24">
        <v>1.5</v>
      </c>
      <c r="AO11" s="24">
        <v>14</v>
      </c>
      <c r="AP11" s="24">
        <v>10</v>
      </c>
      <c r="AQ11" s="24">
        <v>0</v>
      </c>
      <c r="AR11" s="24">
        <v>18</v>
      </c>
      <c r="AS11" s="24">
        <v>9</v>
      </c>
      <c r="AT11" s="24">
        <v>3</v>
      </c>
      <c r="AU11" s="24">
        <v>0</v>
      </c>
      <c r="AV11" s="26">
        <v>1246.97</v>
      </c>
      <c r="AW11" s="24">
        <v>1</v>
      </c>
      <c r="AX11" s="26">
        <v>118.9</v>
      </c>
      <c r="AY11" s="24" t="s">
        <v>110</v>
      </c>
      <c r="AZ11" s="26">
        <v>0</v>
      </c>
      <c r="BA11" s="26">
        <v>18918.4</v>
      </c>
      <c r="BB11" s="26">
        <v>13492.62</v>
      </c>
      <c r="BC11" s="27">
        <v>0.713200904939107</v>
      </c>
      <c r="BD11" s="26">
        <v>5425.78</v>
      </c>
      <c r="BE11" s="23">
        <v>420198</v>
      </c>
      <c r="BF11" s="23">
        <v>2147970</v>
      </c>
      <c r="BG11" s="23">
        <v>1429223</v>
      </c>
      <c r="BH11" s="23">
        <v>949</v>
      </c>
      <c r="BI11" s="23">
        <v>17526</v>
      </c>
      <c r="BJ11" s="23">
        <v>0</v>
      </c>
      <c r="BK11" s="24" t="s">
        <v>133</v>
      </c>
      <c r="BL11" s="24">
        <v>2014</v>
      </c>
      <c r="BM11" s="23">
        <v>1312014</v>
      </c>
      <c r="BN11" s="23">
        <v>1153000</v>
      </c>
      <c r="BO11" s="27">
        <v>0.610815793516669</v>
      </c>
      <c r="BP11" s="23">
        <v>2933</v>
      </c>
      <c r="BQ11" s="23">
        <v>0</v>
      </c>
      <c r="BR11" s="27">
        <v>0.167351363688235</v>
      </c>
      <c r="BS11" s="23">
        <v>1312014</v>
      </c>
      <c r="BT11" s="27">
        <v>0.610815793516669</v>
      </c>
      <c r="BU11" s="23">
        <v>2933</v>
      </c>
      <c r="BV11" s="27">
        <v>0.167351363688235</v>
      </c>
      <c r="BW11" s="23">
        <v>738</v>
      </c>
      <c r="BX11" s="23">
        <v>350</v>
      </c>
      <c r="BY11" s="27">
        <v>0.47425474254742606</v>
      </c>
      <c r="BZ11" s="23">
        <v>145</v>
      </c>
      <c r="CA11" s="27">
        <v>0.19647696476964802</v>
      </c>
      <c r="CB11" s="23">
        <v>107</v>
      </c>
      <c r="CC11" s="27">
        <v>0.14498644986449902</v>
      </c>
      <c r="CD11" s="23">
        <v>3108</v>
      </c>
      <c r="CE11" s="23">
        <v>19162</v>
      </c>
      <c r="CF11" s="23">
        <v>405</v>
      </c>
      <c r="CG11" s="23">
        <v>15</v>
      </c>
      <c r="CH11" s="23">
        <v>15</v>
      </c>
      <c r="CI11" s="23">
        <v>0</v>
      </c>
      <c r="CJ11" s="23">
        <v>436887</v>
      </c>
      <c r="CK11" s="23">
        <v>185961</v>
      </c>
      <c r="CL11" s="23">
        <v>57362</v>
      </c>
      <c r="CM11" s="24">
        <v>0</v>
      </c>
      <c r="CN11" s="23">
        <v>0</v>
      </c>
      <c r="CO11" s="23">
        <v>0</v>
      </c>
      <c r="CP11" s="24">
        <v>1</v>
      </c>
      <c r="CQ11" s="24">
        <v>0</v>
      </c>
      <c r="CR11" s="24" t="s">
        <v>105</v>
      </c>
      <c r="CS11" s="23">
        <v>317</v>
      </c>
      <c r="CT11" s="23" t="s">
        <v>126</v>
      </c>
      <c r="CU11" s="23">
        <v>3425</v>
      </c>
    </row>
    <row r="12" spans="1:99" ht="27">
      <c r="A12" s="20">
        <v>10</v>
      </c>
      <c r="B12" s="21" t="s">
        <v>134</v>
      </c>
      <c r="C12" s="22" t="s">
        <v>128</v>
      </c>
      <c r="D12" s="23">
        <v>306581</v>
      </c>
      <c r="E12" s="24">
        <v>2</v>
      </c>
      <c r="F12" s="24">
        <v>2</v>
      </c>
      <c r="G12" s="24">
        <v>23</v>
      </c>
      <c r="H12" s="24">
        <v>22.14</v>
      </c>
      <c r="I12" s="25">
        <v>860522</v>
      </c>
      <c r="J12" s="25">
        <v>133217.74</v>
      </c>
      <c r="K12" s="25">
        <v>501340</v>
      </c>
      <c r="L12" s="25">
        <v>427312.94</v>
      </c>
      <c r="M12" s="24">
        <v>1</v>
      </c>
      <c r="N12" s="24">
        <v>0</v>
      </c>
      <c r="O12" s="26">
        <v>527.05</v>
      </c>
      <c r="P12" s="26">
        <v>448.85</v>
      </c>
      <c r="Q12" s="24">
        <v>0</v>
      </c>
      <c r="R12" s="23">
        <v>0</v>
      </c>
      <c r="S12" s="26">
        <v>55.9</v>
      </c>
      <c r="T12" s="24">
        <v>23</v>
      </c>
      <c r="U12" s="24">
        <v>22.3</v>
      </c>
      <c r="V12" s="26">
        <v>22311.54</v>
      </c>
      <c r="W12" s="24" t="s">
        <v>105</v>
      </c>
      <c r="X12" s="26">
        <v>509.38</v>
      </c>
      <c r="Y12" s="27">
        <v>1.00917285785042</v>
      </c>
      <c r="Z12" s="26">
        <v>21674.38</v>
      </c>
      <c r="AA12" s="27">
        <v>0.971442580834851</v>
      </c>
      <c r="AB12" s="26">
        <v>19009.05</v>
      </c>
      <c r="AC12" s="27">
        <v>0.85198287522959</v>
      </c>
      <c r="AD12" s="26">
        <v>5460</v>
      </c>
      <c r="AE12" s="26">
        <v>5460</v>
      </c>
      <c r="AF12" s="27">
        <v>1</v>
      </c>
      <c r="AG12" s="26">
        <v>7912</v>
      </c>
      <c r="AH12" s="26">
        <v>0</v>
      </c>
      <c r="AI12" s="23">
        <v>60</v>
      </c>
      <c r="AJ12" s="25">
        <v>0</v>
      </c>
      <c r="AK12" s="24">
        <v>1</v>
      </c>
      <c r="AL12" s="24">
        <v>411</v>
      </c>
      <c r="AM12" s="24">
        <v>294</v>
      </c>
      <c r="AN12" s="24">
        <v>14</v>
      </c>
      <c r="AO12" s="24">
        <v>22</v>
      </c>
      <c r="AP12" s="24">
        <v>7</v>
      </c>
      <c r="AQ12" s="24">
        <v>3</v>
      </c>
      <c r="AR12" s="24">
        <v>42</v>
      </c>
      <c r="AS12" s="24">
        <v>21</v>
      </c>
      <c r="AT12" s="24">
        <v>2</v>
      </c>
      <c r="AU12" s="24">
        <v>0</v>
      </c>
      <c r="AV12" s="26">
        <v>2813.66</v>
      </c>
      <c r="AW12" s="24">
        <v>2</v>
      </c>
      <c r="AX12" s="26">
        <v>13024.29</v>
      </c>
      <c r="AY12" s="24" t="s">
        <v>110</v>
      </c>
      <c r="AZ12" s="26">
        <v>0</v>
      </c>
      <c r="BA12" s="26">
        <v>33279</v>
      </c>
      <c r="BB12" s="26">
        <v>22311.54</v>
      </c>
      <c r="BC12" s="27">
        <v>0.6704390155954211</v>
      </c>
      <c r="BD12" s="26">
        <v>10967.46</v>
      </c>
      <c r="BE12" s="23">
        <v>245429</v>
      </c>
      <c r="BF12" s="23">
        <v>3800779</v>
      </c>
      <c r="BG12" s="23">
        <v>1542806</v>
      </c>
      <c r="BH12" s="23">
        <v>0</v>
      </c>
      <c r="BI12" s="23">
        <v>12836</v>
      </c>
      <c r="BJ12" s="23">
        <v>0</v>
      </c>
      <c r="BK12" s="24" t="s">
        <v>135</v>
      </c>
      <c r="BL12" s="24">
        <v>2015</v>
      </c>
      <c r="BM12" s="23">
        <v>3483316</v>
      </c>
      <c r="BN12" s="23">
        <v>1369806</v>
      </c>
      <c r="BO12" s="27">
        <v>0.9164742280464081</v>
      </c>
      <c r="BP12" s="23">
        <v>11336</v>
      </c>
      <c r="BQ12" s="23">
        <v>0</v>
      </c>
      <c r="BR12" s="27">
        <v>0.88314116547211</v>
      </c>
      <c r="BS12" s="23">
        <v>3800779</v>
      </c>
      <c r="BT12" s="27">
        <v>1</v>
      </c>
      <c r="BU12" s="23">
        <v>12836</v>
      </c>
      <c r="BV12" s="27">
        <v>1</v>
      </c>
      <c r="BW12" s="23">
        <v>895</v>
      </c>
      <c r="BX12" s="23">
        <v>356</v>
      </c>
      <c r="BY12" s="27">
        <v>0.39776536312849203</v>
      </c>
      <c r="BZ12" s="23">
        <v>271</v>
      </c>
      <c r="CA12" s="27">
        <v>0.30279329608938504</v>
      </c>
      <c r="CB12" s="23">
        <v>17</v>
      </c>
      <c r="CC12" s="27">
        <v>0.0189944134078212</v>
      </c>
      <c r="CD12" s="23">
        <v>3823</v>
      </c>
      <c r="CE12" s="23">
        <v>16358</v>
      </c>
      <c r="CF12" s="23">
        <v>676</v>
      </c>
      <c r="CG12" s="23">
        <v>3</v>
      </c>
      <c r="CH12" s="23">
        <v>54</v>
      </c>
      <c r="CI12" s="23">
        <v>0</v>
      </c>
      <c r="CJ12" s="23">
        <v>2690993</v>
      </c>
      <c r="CK12" s="23">
        <v>221895</v>
      </c>
      <c r="CL12" s="23">
        <v>59709</v>
      </c>
      <c r="CM12" s="24">
        <v>3</v>
      </c>
      <c r="CN12" s="23">
        <v>41043</v>
      </c>
      <c r="CO12" s="23">
        <v>2201</v>
      </c>
      <c r="CP12" s="24">
        <v>4</v>
      </c>
      <c r="CQ12" s="24">
        <v>2</v>
      </c>
      <c r="CR12" s="24" t="s">
        <v>105</v>
      </c>
      <c r="CS12" s="23">
        <v>443</v>
      </c>
      <c r="CT12" s="23">
        <v>16251</v>
      </c>
      <c r="CU12" s="23">
        <v>59359</v>
      </c>
    </row>
    <row r="13" spans="1:99" ht="27">
      <c r="A13" s="20">
        <v>11</v>
      </c>
      <c r="B13" s="21" t="s">
        <v>136</v>
      </c>
      <c r="C13" s="22" t="s">
        <v>137</v>
      </c>
      <c r="D13" s="23">
        <v>374868</v>
      </c>
      <c r="E13" s="24">
        <v>4</v>
      </c>
      <c r="F13" s="24">
        <v>3.9</v>
      </c>
      <c r="G13" s="24">
        <v>37</v>
      </c>
      <c r="H13" s="24">
        <v>34.9</v>
      </c>
      <c r="I13" s="25">
        <v>177793</v>
      </c>
      <c r="J13" s="25">
        <v>232055</v>
      </c>
      <c r="K13" s="25">
        <v>127490</v>
      </c>
      <c r="L13" s="25">
        <v>79269</v>
      </c>
      <c r="M13" s="24">
        <v>1</v>
      </c>
      <c r="N13" s="24">
        <v>1</v>
      </c>
      <c r="O13" s="26">
        <v>281.65</v>
      </c>
      <c r="P13" s="26">
        <v>409.15</v>
      </c>
      <c r="Q13" s="24">
        <v>0</v>
      </c>
      <c r="R13" s="23">
        <v>0</v>
      </c>
      <c r="S13" s="26">
        <v>20.1</v>
      </c>
      <c r="T13" s="24">
        <v>2634</v>
      </c>
      <c r="U13" s="24">
        <v>38.5</v>
      </c>
      <c r="V13" s="26">
        <v>22136.91</v>
      </c>
      <c r="W13" s="24" t="s">
        <v>105</v>
      </c>
      <c r="X13" s="26">
        <v>461.8</v>
      </c>
      <c r="Y13" s="27">
        <v>1.07582993593477</v>
      </c>
      <c r="Z13" s="26">
        <v>22131.1</v>
      </c>
      <c r="AA13" s="27">
        <v>0.999737542412198</v>
      </c>
      <c r="AB13" s="26">
        <v>21808</v>
      </c>
      <c r="AC13" s="27">
        <v>0.985142009431307</v>
      </c>
      <c r="AD13" s="26">
        <v>3988</v>
      </c>
      <c r="AE13" s="26">
        <v>3988</v>
      </c>
      <c r="AF13" s="27">
        <v>1</v>
      </c>
      <c r="AG13" s="26">
        <v>6639</v>
      </c>
      <c r="AH13" s="26">
        <v>0</v>
      </c>
      <c r="AI13" s="23">
        <v>0</v>
      </c>
      <c r="AJ13" s="25">
        <v>21472</v>
      </c>
      <c r="AK13" s="24">
        <v>0</v>
      </c>
      <c r="AL13" s="24">
        <v>412</v>
      </c>
      <c r="AM13" s="24">
        <v>336</v>
      </c>
      <c r="AN13" s="24">
        <v>86</v>
      </c>
      <c r="AO13" s="24">
        <v>26</v>
      </c>
      <c r="AP13" s="24">
        <v>21</v>
      </c>
      <c r="AQ13" s="24">
        <v>23</v>
      </c>
      <c r="AR13" s="24">
        <v>148</v>
      </c>
      <c r="AS13" s="24">
        <v>16</v>
      </c>
      <c r="AT13" s="24">
        <v>4</v>
      </c>
      <c r="AU13" s="24">
        <v>80</v>
      </c>
      <c r="AV13" s="26">
        <v>3386.2</v>
      </c>
      <c r="AW13" s="24">
        <v>2</v>
      </c>
      <c r="AX13" s="26">
        <v>10961</v>
      </c>
      <c r="AY13" s="24" t="s">
        <v>110</v>
      </c>
      <c r="AZ13" s="26">
        <v>0</v>
      </c>
      <c r="BA13" s="26">
        <v>31628</v>
      </c>
      <c r="BB13" s="26">
        <v>22136.91</v>
      </c>
      <c r="BC13" s="27">
        <v>0.6999149487795621</v>
      </c>
      <c r="BD13" s="26">
        <v>9491.09</v>
      </c>
      <c r="BE13" s="23">
        <v>515502</v>
      </c>
      <c r="BF13" s="23">
        <v>3602642</v>
      </c>
      <c r="BG13" s="23">
        <v>663776</v>
      </c>
      <c r="BH13" s="23">
        <v>8980</v>
      </c>
      <c r="BI13" s="23">
        <v>139547</v>
      </c>
      <c r="BJ13" s="23">
        <v>4282</v>
      </c>
      <c r="BK13" s="24" t="s">
        <v>138</v>
      </c>
      <c r="BL13" s="24">
        <v>2013</v>
      </c>
      <c r="BM13" s="23">
        <v>2057818</v>
      </c>
      <c r="BN13" s="23">
        <v>495689</v>
      </c>
      <c r="BO13" s="27">
        <v>0.571196916041061</v>
      </c>
      <c r="BP13" s="23">
        <v>7163</v>
      </c>
      <c r="BQ13" s="23">
        <v>4282</v>
      </c>
      <c r="BR13" s="27">
        <v>0.051330376145671396</v>
      </c>
      <c r="BS13" s="23">
        <v>3602642</v>
      </c>
      <c r="BT13" s="27">
        <v>1</v>
      </c>
      <c r="BU13" s="23">
        <v>139547</v>
      </c>
      <c r="BV13" s="27">
        <v>1</v>
      </c>
      <c r="BW13" s="23">
        <v>1231</v>
      </c>
      <c r="BX13" s="23">
        <v>450</v>
      </c>
      <c r="BY13" s="27">
        <v>0.36555645816409404</v>
      </c>
      <c r="BZ13" s="23">
        <v>79</v>
      </c>
      <c r="CA13" s="27">
        <v>0.0641754670999188</v>
      </c>
      <c r="CB13" s="23">
        <v>208</v>
      </c>
      <c r="CC13" s="27">
        <v>0.168968318440292</v>
      </c>
      <c r="CD13" s="23">
        <v>3683</v>
      </c>
      <c r="CE13" s="23">
        <v>17853</v>
      </c>
      <c r="CF13" s="23">
        <v>1019</v>
      </c>
      <c r="CG13" s="23">
        <v>4</v>
      </c>
      <c r="CH13" s="23">
        <v>38</v>
      </c>
      <c r="CI13" s="23">
        <v>0</v>
      </c>
      <c r="CJ13" s="23">
        <v>879589</v>
      </c>
      <c r="CK13" s="23">
        <v>233224</v>
      </c>
      <c r="CL13" s="23">
        <v>80891</v>
      </c>
      <c r="CM13" s="24">
        <v>2</v>
      </c>
      <c r="CN13" s="23">
        <v>1613</v>
      </c>
      <c r="CO13" s="23">
        <v>352</v>
      </c>
      <c r="CP13" s="24">
        <v>1</v>
      </c>
      <c r="CQ13" s="24">
        <v>2</v>
      </c>
      <c r="CR13" s="24" t="s">
        <v>105</v>
      </c>
      <c r="CS13" s="23">
        <v>3655</v>
      </c>
      <c r="CT13" s="23">
        <v>1935</v>
      </c>
      <c r="CU13" s="23">
        <v>10534</v>
      </c>
    </row>
    <row r="14" spans="1:99" ht="13.5">
      <c r="A14" s="20">
        <v>12</v>
      </c>
      <c r="B14" s="21" t="s">
        <v>139</v>
      </c>
      <c r="C14" s="22" t="s">
        <v>132</v>
      </c>
      <c r="D14" s="23">
        <v>287806</v>
      </c>
      <c r="E14" s="24">
        <v>2</v>
      </c>
      <c r="F14" s="24">
        <v>2</v>
      </c>
      <c r="G14" s="24">
        <v>19</v>
      </c>
      <c r="H14" s="24">
        <v>16</v>
      </c>
      <c r="I14" s="25">
        <v>67363.44</v>
      </c>
      <c r="J14" s="25">
        <v>40000</v>
      </c>
      <c r="K14" s="25">
        <v>85373.82</v>
      </c>
      <c r="L14" s="25">
        <v>534887.37</v>
      </c>
      <c r="M14" s="24">
        <v>0</v>
      </c>
      <c r="N14" s="24">
        <v>0</v>
      </c>
      <c r="O14" s="26">
        <v>202</v>
      </c>
      <c r="P14" s="26">
        <v>188.48</v>
      </c>
      <c r="Q14" s="24">
        <v>0</v>
      </c>
      <c r="R14" s="23">
        <v>6700</v>
      </c>
      <c r="S14" s="26">
        <v>4.42</v>
      </c>
      <c r="T14" s="24">
        <v>29</v>
      </c>
      <c r="U14" s="24">
        <v>9.1</v>
      </c>
      <c r="V14" s="26">
        <v>21997.93</v>
      </c>
      <c r="W14" s="24" t="s">
        <v>110</v>
      </c>
      <c r="X14" s="26">
        <v>222.11</v>
      </c>
      <c r="Y14" s="27">
        <v>1.1514256091239</v>
      </c>
      <c r="Z14" s="26" t="s">
        <v>126</v>
      </c>
      <c r="AA14" s="27" t="s">
        <v>129</v>
      </c>
      <c r="AB14" s="26">
        <v>2300</v>
      </c>
      <c r="AC14" s="27">
        <v>0.10455529224795201</v>
      </c>
      <c r="AD14" s="26">
        <v>4690</v>
      </c>
      <c r="AE14" s="26">
        <v>2250</v>
      </c>
      <c r="AF14" s="27">
        <v>0.479744136460554</v>
      </c>
      <c r="AG14" s="26">
        <v>5767.5</v>
      </c>
      <c r="AH14" s="26">
        <v>0</v>
      </c>
      <c r="AI14" s="23">
        <v>8537</v>
      </c>
      <c r="AJ14" s="25">
        <v>77764.36</v>
      </c>
      <c r="AK14" s="24">
        <v>0</v>
      </c>
      <c r="AL14" s="24">
        <v>277</v>
      </c>
      <c r="AM14" s="24">
        <v>277</v>
      </c>
      <c r="AN14" s="24">
        <v>6</v>
      </c>
      <c r="AO14" s="24">
        <v>27</v>
      </c>
      <c r="AP14" s="24">
        <v>26</v>
      </c>
      <c r="AQ14" s="24">
        <v>1</v>
      </c>
      <c r="AR14" s="24">
        <v>37</v>
      </c>
      <c r="AS14" s="24">
        <v>23</v>
      </c>
      <c r="AT14" s="24">
        <v>1</v>
      </c>
      <c r="AU14" s="24">
        <v>0</v>
      </c>
      <c r="AV14" s="26">
        <v>2192.68</v>
      </c>
      <c r="AW14" s="24">
        <v>0</v>
      </c>
      <c r="AX14" s="26">
        <v>0</v>
      </c>
      <c r="AY14" s="24" t="s">
        <v>110</v>
      </c>
      <c r="AZ14" s="26">
        <v>0</v>
      </c>
      <c r="BA14" s="26">
        <v>25224.52</v>
      </c>
      <c r="BB14" s="26">
        <v>21997.93</v>
      </c>
      <c r="BC14" s="27">
        <v>0.872085177438461</v>
      </c>
      <c r="BD14" s="26">
        <v>3226.59</v>
      </c>
      <c r="BE14" s="23">
        <v>192431</v>
      </c>
      <c r="BF14" s="23">
        <v>16996872</v>
      </c>
      <c r="BG14" s="23">
        <v>2147117</v>
      </c>
      <c r="BH14" s="23">
        <v>0</v>
      </c>
      <c r="BI14" s="23">
        <v>6561</v>
      </c>
      <c r="BJ14" s="23">
        <v>6561</v>
      </c>
      <c r="BK14" s="24" t="s">
        <v>140</v>
      </c>
      <c r="BL14" s="24">
        <v>2013</v>
      </c>
      <c r="BM14" s="23">
        <v>2232547</v>
      </c>
      <c r="BN14" s="23">
        <v>2147117</v>
      </c>
      <c r="BO14" s="27">
        <v>0.131350462602766</v>
      </c>
      <c r="BP14" s="23">
        <v>0</v>
      </c>
      <c r="BQ14" s="23">
        <v>0</v>
      </c>
      <c r="BR14" s="27">
        <v>0</v>
      </c>
      <c r="BS14" s="23">
        <v>8964301</v>
      </c>
      <c r="BT14" s="27">
        <v>0.527408866760896</v>
      </c>
      <c r="BU14" s="23">
        <v>6561</v>
      </c>
      <c r="BV14" s="27">
        <v>1</v>
      </c>
      <c r="BW14" s="23">
        <v>1003</v>
      </c>
      <c r="BX14" s="23">
        <v>552</v>
      </c>
      <c r="BY14" s="27">
        <v>0.5503489531405781</v>
      </c>
      <c r="BZ14" s="23">
        <v>89</v>
      </c>
      <c r="CA14" s="27">
        <v>0.0887337986041874</v>
      </c>
      <c r="CB14" s="23">
        <v>200</v>
      </c>
      <c r="CC14" s="27">
        <v>0.199401794616152</v>
      </c>
      <c r="CD14" s="23">
        <v>4306</v>
      </c>
      <c r="CE14" s="23">
        <v>13897</v>
      </c>
      <c r="CF14" s="23">
        <v>493</v>
      </c>
      <c r="CG14" s="23">
        <v>3</v>
      </c>
      <c r="CH14" s="23">
        <v>85</v>
      </c>
      <c r="CI14" s="23">
        <v>0</v>
      </c>
      <c r="CJ14" s="23">
        <v>22201373</v>
      </c>
      <c r="CK14" s="23">
        <v>317347</v>
      </c>
      <c r="CL14" s="23">
        <v>83008</v>
      </c>
      <c r="CM14" s="24">
        <v>0</v>
      </c>
      <c r="CN14" s="23">
        <v>0</v>
      </c>
      <c r="CO14" s="23">
        <v>0</v>
      </c>
      <c r="CP14" s="24">
        <v>0</v>
      </c>
      <c r="CQ14" s="24">
        <v>0</v>
      </c>
      <c r="CR14" s="24" t="s">
        <v>105</v>
      </c>
      <c r="CS14" s="23">
        <v>262</v>
      </c>
      <c r="CT14" s="23">
        <v>356</v>
      </c>
      <c r="CU14" s="23">
        <v>4924</v>
      </c>
    </row>
    <row r="15" spans="1:99" ht="27">
      <c r="A15" s="20">
        <v>13</v>
      </c>
      <c r="B15" s="21" t="s">
        <v>141</v>
      </c>
      <c r="C15" s="22" t="s">
        <v>116</v>
      </c>
      <c r="D15" s="23">
        <v>2000500</v>
      </c>
      <c r="E15" s="24">
        <v>3</v>
      </c>
      <c r="F15" s="24">
        <v>3</v>
      </c>
      <c r="G15" s="24">
        <v>70</v>
      </c>
      <c r="H15" s="24">
        <v>68.2</v>
      </c>
      <c r="I15" s="25">
        <v>521825</v>
      </c>
      <c r="J15" s="25" t="s">
        <v>126</v>
      </c>
      <c r="K15" s="25">
        <v>763172</v>
      </c>
      <c r="L15" s="25">
        <v>50000</v>
      </c>
      <c r="M15" s="24">
        <v>11</v>
      </c>
      <c r="N15" s="24">
        <v>10</v>
      </c>
      <c r="O15" s="26">
        <v>1225.15</v>
      </c>
      <c r="P15" s="26">
        <v>959.85</v>
      </c>
      <c r="Q15" s="24">
        <v>0</v>
      </c>
      <c r="R15" s="23">
        <v>0</v>
      </c>
      <c r="S15" s="26">
        <v>3.2</v>
      </c>
      <c r="T15" s="24">
        <v>274</v>
      </c>
      <c r="U15" s="24">
        <v>42.8</v>
      </c>
      <c r="V15" s="26">
        <v>51789.74</v>
      </c>
      <c r="W15" s="24" t="s">
        <v>105</v>
      </c>
      <c r="X15" s="26">
        <v>624</v>
      </c>
      <c r="Y15" s="27">
        <v>0.64794143606251</v>
      </c>
      <c r="Z15" s="26" t="s">
        <v>126</v>
      </c>
      <c r="AA15" s="27" t="s">
        <v>129</v>
      </c>
      <c r="AB15" s="26">
        <v>41012</v>
      </c>
      <c r="AC15" s="27">
        <v>0.7918943018443421</v>
      </c>
      <c r="AD15" s="26">
        <v>16288</v>
      </c>
      <c r="AE15" s="26">
        <v>16288</v>
      </c>
      <c r="AF15" s="27">
        <v>1</v>
      </c>
      <c r="AG15" s="26">
        <v>25500</v>
      </c>
      <c r="AH15" s="26">
        <v>0</v>
      </c>
      <c r="AI15" s="23">
        <v>0</v>
      </c>
      <c r="AJ15" s="25">
        <v>320000</v>
      </c>
      <c r="AK15" s="24">
        <v>0</v>
      </c>
      <c r="AL15" s="24">
        <v>24</v>
      </c>
      <c r="AM15" s="24">
        <v>22</v>
      </c>
      <c r="AN15" s="24">
        <v>3</v>
      </c>
      <c r="AO15" s="24">
        <v>95</v>
      </c>
      <c r="AP15" s="24">
        <v>50</v>
      </c>
      <c r="AQ15" s="24">
        <v>9</v>
      </c>
      <c r="AR15" s="24">
        <v>151</v>
      </c>
      <c r="AS15" s="24">
        <v>23</v>
      </c>
      <c r="AT15" s="24">
        <v>112</v>
      </c>
      <c r="AU15" s="24">
        <v>3</v>
      </c>
      <c r="AV15" s="26">
        <v>32244.32</v>
      </c>
      <c r="AW15" s="24">
        <v>2</v>
      </c>
      <c r="AX15" s="26">
        <v>13580</v>
      </c>
      <c r="AY15" s="24" t="s">
        <v>105</v>
      </c>
      <c r="AZ15" s="26">
        <v>7307</v>
      </c>
      <c r="BA15" s="26">
        <v>77400</v>
      </c>
      <c r="BB15" s="26">
        <v>51789.74</v>
      </c>
      <c r="BC15" s="27">
        <v>0.669118087855297</v>
      </c>
      <c r="BD15" s="26">
        <v>25610.26</v>
      </c>
      <c r="BE15" s="23">
        <v>187413</v>
      </c>
      <c r="BF15" s="23">
        <v>5827351</v>
      </c>
      <c r="BG15" s="23">
        <v>3707618</v>
      </c>
      <c r="BH15" s="23">
        <v>598</v>
      </c>
      <c r="BI15" s="23">
        <v>19366</v>
      </c>
      <c r="BJ15" s="23">
        <v>2317</v>
      </c>
      <c r="BK15" s="24" t="s">
        <v>142</v>
      </c>
      <c r="BL15" s="24">
        <v>2006</v>
      </c>
      <c r="BM15" s="23">
        <v>4912126</v>
      </c>
      <c r="BN15" s="23">
        <v>3271332</v>
      </c>
      <c r="BO15" s="27">
        <v>0.842943217252573</v>
      </c>
      <c r="BP15" s="23">
        <v>17976</v>
      </c>
      <c r="BQ15" s="23">
        <v>2317</v>
      </c>
      <c r="BR15" s="27">
        <v>0.9282247237426421</v>
      </c>
      <c r="BS15" s="23">
        <v>4983888</v>
      </c>
      <c r="BT15" s="27">
        <v>0.855257903634087</v>
      </c>
      <c r="BU15" s="23">
        <v>17976</v>
      </c>
      <c r="BV15" s="27">
        <v>0.9282247237426421</v>
      </c>
      <c r="BW15" s="23">
        <v>3202</v>
      </c>
      <c r="BX15" s="23">
        <v>543</v>
      </c>
      <c r="BY15" s="27">
        <v>0.169581511555278</v>
      </c>
      <c r="BZ15" s="23">
        <v>936</v>
      </c>
      <c r="CA15" s="27">
        <v>0.29231730168644604</v>
      </c>
      <c r="CB15" s="23">
        <v>1045</v>
      </c>
      <c r="CC15" s="27">
        <v>0.32635852592129905</v>
      </c>
      <c r="CD15" s="23">
        <v>7406</v>
      </c>
      <c r="CE15" s="23">
        <v>32505</v>
      </c>
      <c r="CF15" s="23">
        <v>3454</v>
      </c>
      <c r="CG15" s="23">
        <v>32</v>
      </c>
      <c r="CH15" s="23">
        <v>371</v>
      </c>
      <c r="CI15" s="23">
        <v>7</v>
      </c>
      <c r="CJ15" s="23">
        <v>1857509</v>
      </c>
      <c r="CK15" s="23">
        <v>385755</v>
      </c>
      <c r="CL15" s="23">
        <v>211293</v>
      </c>
      <c r="CM15" s="24">
        <v>2</v>
      </c>
      <c r="CN15" s="23">
        <v>3547</v>
      </c>
      <c r="CO15" s="23">
        <v>1040</v>
      </c>
      <c r="CP15" s="24">
        <v>7</v>
      </c>
      <c r="CQ15" s="24">
        <v>1</v>
      </c>
      <c r="CR15" s="24" t="s">
        <v>110</v>
      </c>
      <c r="CS15" s="23">
        <v>7360</v>
      </c>
      <c r="CT15" s="23">
        <v>4395</v>
      </c>
      <c r="CU15" s="23">
        <v>21668</v>
      </c>
    </row>
    <row r="16" spans="1:99" ht="13.5">
      <c r="A16" s="20">
        <v>14</v>
      </c>
      <c r="B16" s="21" t="s">
        <v>143</v>
      </c>
      <c r="C16" s="22" t="s">
        <v>144</v>
      </c>
      <c r="D16" s="23">
        <v>697054</v>
      </c>
      <c r="E16" s="24">
        <v>4</v>
      </c>
      <c r="F16" s="24">
        <v>3.8</v>
      </c>
      <c r="G16" s="24">
        <v>36</v>
      </c>
      <c r="H16" s="24">
        <v>35.2</v>
      </c>
      <c r="I16" s="25">
        <v>368500</v>
      </c>
      <c r="J16" s="25" t="s">
        <v>126</v>
      </c>
      <c r="K16" s="25">
        <v>55500</v>
      </c>
      <c r="L16" s="25" t="s">
        <v>126</v>
      </c>
      <c r="M16" s="24">
        <v>0</v>
      </c>
      <c r="N16" s="24">
        <v>0</v>
      </c>
      <c r="O16" s="26">
        <v>87</v>
      </c>
      <c r="P16" s="26">
        <v>533.28</v>
      </c>
      <c r="Q16" s="24">
        <v>0</v>
      </c>
      <c r="R16" s="23">
        <v>0</v>
      </c>
      <c r="S16" s="26">
        <v>43.8</v>
      </c>
      <c r="T16" s="24">
        <v>717</v>
      </c>
      <c r="U16" s="24">
        <v>-59.5</v>
      </c>
      <c r="V16" s="26">
        <v>57648.4</v>
      </c>
      <c r="W16" s="24" t="s">
        <v>105</v>
      </c>
      <c r="X16" s="26">
        <v>633.62</v>
      </c>
      <c r="Y16" s="27">
        <v>1.09797601718999</v>
      </c>
      <c r="Z16" s="26" t="s">
        <v>126</v>
      </c>
      <c r="AA16" s="27" t="s">
        <v>129</v>
      </c>
      <c r="AB16" s="26" t="s">
        <v>126</v>
      </c>
      <c r="AC16" s="27" t="s">
        <v>129</v>
      </c>
      <c r="AD16" s="26">
        <v>10451</v>
      </c>
      <c r="AE16" s="26" t="s">
        <v>126</v>
      </c>
      <c r="AF16" s="27" t="s">
        <v>129</v>
      </c>
      <c r="AG16" s="26">
        <v>12916</v>
      </c>
      <c r="AH16" s="26">
        <v>12000</v>
      </c>
      <c r="AI16" s="23">
        <v>8275</v>
      </c>
      <c r="AJ16" s="25">
        <v>84249</v>
      </c>
      <c r="AK16" s="24">
        <v>0</v>
      </c>
      <c r="AL16" s="24">
        <v>642</v>
      </c>
      <c r="AM16" s="24">
        <v>632</v>
      </c>
      <c r="AN16" s="24">
        <v>14</v>
      </c>
      <c r="AO16" s="24">
        <v>63</v>
      </c>
      <c r="AP16" s="24">
        <v>48</v>
      </c>
      <c r="AQ16" s="24">
        <v>10</v>
      </c>
      <c r="AR16" s="24">
        <v>114</v>
      </c>
      <c r="AS16" s="24">
        <v>19</v>
      </c>
      <c r="AT16" s="24">
        <v>51</v>
      </c>
      <c r="AU16" s="24">
        <v>1</v>
      </c>
      <c r="AV16" s="26">
        <v>12485.925</v>
      </c>
      <c r="AW16" s="24">
        <v>8</v>
      </c>
      <c r="AX16" s="26">
        <v>60711.5</v>
      </c>
      <c r="AY16" s="24" t="s">
        <v>105</v>
      </c>
      <c r="AZ16" s="26">
        <v>28152</v>
      </c>
      <c r="BA16" s="26">
        <v>63098</v>
      </c>
      <c r="BB16" s="26">
        <v>57648.4</v>
      </c>
      <c r="BC16" s="27">
        <v>0.9136327617357131</v>
      </c>
      <c r="BD16" s="26">
        <v>5449.6</v>
      </c>
      <c r="BE16" s="23">
        <v>698228</v>
      </c>
      <c r="BF16" s="23">
        <v>11736754</v>
      </c>
      <c r="BG16" s="23">
        <v>7211284</v>
      </c>
      <c r="BH16" s="23">
        <v>1590</v>
      </c>
      <c r="BI16" s="23">
        <v>19943</v>
      </c>
      <c r="BJ16" s="23">
        <v>4889</v>
      </c>
      <c r="BK16" s="24" t="s">
        <v>145</v>
      </c>
      <c r="BL16" s="24">
        <v>2009</v>
      </c>
      <c r="BM16" s="23">
        <v>9478080</v>
      </c>
      <c r="BN16" s="23">
        <v>6114656</v>
      </c>
      <c r="BO16" s="27">
        <v>0.80755547913844</v>
      </c>
      <c r="BP16" s="23">
        <v>19943</v>
      </c>
      <c r="BQ16" s="23">
        <v>4889</v>
      </c>
      <c r="BR16" s="27">
        <v>1</v>
      </c>
      <c r="BS16" s="23">
        <v>11163653</v>
      </c>
      <c r="BT16" s="27">
        <v>0.9511704002656951</v>
      </c>
      <c r="BU16" s="23">
        <v>19943</v>
      </c>
      <c r="BV16" s="27">
        <v>1</v>
      </c>
      <c r="BW16" s="23">
        <v>1069</v>
      </c>
      <c r="BX16" s="23">
        <v>620</v>
      </c>
      <c r="BY16" s="27">
        <v>0.5799812909260991</v>
      </c>
      <c r="BZ16" s="23">
        <v>157</v>
      </c>
      <c r="CA16" s="27">
        <v>0.14686623012160901</v>
      </c>
      <c r="CB16" s="23">
        <v>28</v>
      </c>
      <c r="CC16" s="27">
        <v>0.0261927034611787</v>
      </c>
      <c r="CD16" s="23">
        <v>4188</v>
      </c>
      <c r="CE16" s="23">
        <v>12733</v>
      </c>
      <c r="CF16" s="23">
        <v>703</v>
      </c>
      <c r="CG16" s="23">
        <v>11</v>
      </c>
      <c r="CH16" s="23">
        <v>104</v>
      </c>
      <c r="CI16" s="23">
        <v>0</v>
      </c>
      <c r="CJ16" s="23">
        <v>6792402</v>
      </c>
      <c r="CK16" s="23">
        <v>906896</v>
      </c>
      <c r="CL16" s="23" t="s">
        <v>126</v>
      </c>
      <c r="CM16" s="24">
        <v>1</v>
      </c>
      <c r="CN16" s="23">
        <v>1590</v>
      </c>
      <c r="CO16" s="23">
        <v>585</v>
      </c>
      <c r="CP16" s="24">
        <v>8</v>
      </c>
      <c r="CQ16" s="24">
        <v>1</v>
      </c>
      <c r="CR16" s="24" t="s">
        <v>110</v>
      </c>
      <c r="CS16" s="23">
        <v>807</v>
      </c>
      <c r="CT16" s="23">
        <v>396</v>
      </c>
      <c r="CU16" s="23">
        <v>6396</v>
      </c>
    </row>
    <row r="17" spans="1:99" ht="13.5">
      <c r="A17" s="20">
        <v>15</v>
      </c>
      <c r="B17" s="21" t="s">
        <v>146</v>
      </c>
      <c r="C17" s="22" t="s">
        <v>113</v>
      </c>
      <c r="D17" s="23">
        <v>147035</v>
      </c>
      <c r="E17" s="24">
        <v>2</v>
      </c>
      <c r="F17" s="24">
        <v>2</v>
      </c>
      <c r="G17" s="24">
        <v>15</v>
      </c>
      <c r="H17" s="24">
        <v>14.5</v>
      </c>
      <c r="I17" s="25">
        <v>12000</v>
      </c>
      <c r="J17" s="25" t="s">
        <v>126</v>
      </c>
      <c r="K17" s="25">
        <v>50000</v>
      </c>
      <c r="L17" s="25" t="s">
        <v>126</v>
      </c>
      <c r="M17" s="24">
        <v>0</v>
      </c>
      <c r="N17" s="24">
        <v>0</v>
      </c>
      <c r="O17" s="26">
        <v>211</v>
      </c>
      <c r="P17" s="26">
        <v>194</v>
      </c>
      <c r="Q17" s="24">
        <v>0</v>
      </c>
      <c r="R17" s="23">
        <v>0</v>
      </c>
      <c r="S17" s="26">
        <v>19.3</v>
      </c>
      <c r="T17" s="24">
        <v>2</v>
      </c>
      <c r="U17" s="24">
        <v>1.7000000000000002</v>
      </c>
      <c r="V17" s="26">
        <v>13959</v>
      </c>
      <c r="W17" s="24" t="s">
        <v>105</v>
      </c>
      <c r="X17" s="26">
        <v>304.2</v>
      </c>
      <c r="Y17" s="27">
        <v>1.42616033755274</v>
      </c>
      <c r="Z17" s="26">
        <v>11927</v>
      </c>
      <c r="AA17" s="27">
        <v>0.8544308331542371</v>
      </c>
      <c r="AB17" s="26">
        <v>9800</v>
      </c>
      <c r="AC17" s="27">
        <v>0.702056021204957</v>
      </c>
      <c r="AD17" s="26">
        <v>3633</v>
      </c>
      <c r="AE17" s="26">
        <v>0</v>
      </c>
      <c r="AF17" s="27">
        <v>0</v>
      </c>
      <c r="AG17" s="26">
        <v>4193</v>
      </c>
      <c r="AH17" s="26">
        <v>738</v>
      </c>
      <c r="AI17" s="23">
        <v>0</v>
      </c>
      <c r="AJ17" s="25">
        <v>28000</v>
      </c>
      <c r="AK17" s="24">
        <v>0</v>
      </c>
      <c r="AL17" s="24">
        <v>251</v>
      </c>
      <c r="AM17" s="24">
        <v>249</v>
      </c>
      <c r="AN17" s="24">
        <v>3</v>
      </c>
      <c r="AO17" s="24">
        <v>9</v>
      </c>
      <c r="AP17" s="24">
        <v>9</v>
      </c>
      <c r="AQ17" s="24">
        <v>1</v>
      </c>
      <c r="AR17" s="24">
        <v>12</v>
      </c>
      <c r="AS17" s="24">
        <v>5</v>
      </c>
      <c r="AT17" s="24">
        <v>3</v>
      </c>
      <c r="AU17" s="24">
        <v>0</v>
      </c>
      <c r="AV17" s="26">
        <v>998</v>
      </c>
      <c r="AW17" s="24">
        <v>0</v>
      </c>
      <c r="AX17" s="26">
        <v>0</v>
      </c>
      <c r="AY17" s="24" t="s">
        <v>105</v>
      </c>
      <c r="AZ17" s="26">
        <v>220</v>
      </c>
      <c r="BA17" s="26">
        <v>18145</v>
      </c>
      <c r="BB17" s="26">
        <v>13959</v>
      </c>
      <c r="BC17" s="27">
        <v>0.769302838247451</v>
      </c>
      <c r="BD17" s="26">
        <v>2634</v>
      </c>
      <c r="BE17" s="23">
        <v>306434</v>
      </c>
      <c r="BF17" s="23">
        <v>2309299</v>
      </c>
      <c r="BG17" s="23">
        <v>1372000</v>
      </c>
      <c r="BH17" s="23">
        <v>18330</v>
      </c>
      <c r="BI17" s="23">
        <v>155177</v>
      </c>
      <c r="BJ17" s="23">
        <v>7100</v>
      </c>
      <c r="BK17" s="24" t="s">
        <v>147</v>
      </c>
      <c r="BL17" s="24">
        <v>2009</v>
      </c>
      <c r="BM17" s="23">
        <v>2012604</v>
      </c>
      <c r="BN17" s="23">
        <v>1372000</v>
      </c>
      <c r="BO17" s="27">
        <v>0.8715216175991071</v>
      </c>
      <c r="BP17" s="23">
        <v>155177</v>
      </c>
      <c r="BQ17" s="23">
        <v>7100</v>
      </c>
      <c r="BR17" s="27">
        <v>1</v>
      </c>
      <c r="BS17" s="23">
        <v>2309299</v>
      </c>
      <c r="BT17" s="27">
        <v>1</v>
      </c>
      <c r="BU17" s="23">
        <v>155177</v>
      </c>
      <c r="BV17" s="27">
        <v>1</v>
      </c>
      <c r="BW17" s="23">
        <v>611</v>
      </c>
      <c r="BX17" s="23">
        <v>265</v>
      </c>
      <c r="BY17" s="27">
        <v>0.433715220949263</v>
      </c>
      <c r="BZ17" s="23">
        <v>67</v>
      </c>
      <c r="CA17" s="27">
        <v>0.10965630114566301</v>
      </c>
      <c r="CB17" s="23">
        <v>133</v>
      </c>
      <c r="CC17" s="27">
        <v>0.21767594108019603</v>
      </c>
      <c r="CD17" s="23">
        <v>1881</v>
      </c>
      <c r="CE17" s="23">
        <v>8719</v>
      </c>
      <c r="CF17" s="23">
        <v>141</v>
      </c>
      <c r="CG17" s="23">
        <v>3</v>
      </c>
      <c r="CH17" s="23">
        <v>3</v>
      </c>
      <c r="CI17" s="23">
        <v>0</v>
      </c>
      <c r="CJ17" s="23">
        <v>27423205</v>
      </c>
      <c r="CK17" s="23">
        <v>421522</v>
      </c>
      <c r="CL17" s="23">
        <v>106665</v>
      </c>
      <c r="CM17" s="24">
        <v>3</v>
      </c>
      <c r="CN17" s="23" t="s">
        <v>126</v>
      </c>
      <c r="CO17" s="23">
        <v>0</v>
      </c>
      <c r="CP17" s="24">
        <v>1</v>
      </c>
      <c r="CQ17" s="24">
        <v>0</v>
      </c>
      <c r="CR17" s="24" t="s">
        <v>105</v>
      </c>
      <c r="CS17" s="23">
        <v>77</v>
      </c>
      <c r="CT17" s="23">
        <v>773</v>
      </c>
      <c r="CU17" s="23">
        <v>2731</v>
      </c>
    </row>
    <row r="18" spans="1:99" ht="13.5">
      <c r="A18" s="20">
        <v>16</v>
      </c>
      <c r="B18" s="21" t="s">
        <v>148</v>
      </c>
      <c r="C18" s="22" t="s">
        <v>149</v>
      </c>
      <c r="D18" s="23">
        <v>352705</v>
      </c>
      <c r="E18" s="24">
        <v>1</v>
      </c>
      <c r="F18" s="24">
        <v>1</v>
      </c>
      <c r="G18" s="24">
        <v>26</v>
      </c>
      <c r="H18" s="24">
        <v>24.7</v>
      </c>
      <c r="I18" s="25">
        <v>105626.73</v>
      </c>
      <c r="J18" s="25">
        <v>81338.71</v>
      </c>
      <c r="K18" s="25">
        <v>110111.45</v>
      </c>
      <c r="L18" s="25">
        <v>23705.86</v>
      </c>
      <c r="M18" s="24">
        <v>0</v>
      </c>
      <c r="N18" s="24">
        <v>0</v>
      </c>
      <c r="O18" s="26">
        <v>-254.13</v>
      </c>
      <c r="P18" s="26">
        <v>101.11</v>
      </c>
      <c r="Q18" s="24">
        <v>0</v>
      </c>
      <c r="R18" s="23">
        <v>0</v>
      </c>
      <c r="S18" s="26">
        <v>10.17</v>
      </c>
      <c r="T18" s="24">
        <v>205</v>
      </c>
      <c r="U18" s="24">
        <v>12</v>
      </c>
      <c r="V18" s="26">
        <v>15870.66</v>
      </c>
      <c r="W18" s="24" t="s">
        <v>105</v>
      </c>
      <c r="X18" s="26">
        <v>134.48</v>
      </c>
      <c r="Y18" s="27">
        <v>1.20848310567937</v>
      </c>
      <c r="Z18" s="26" t="s">
        <v>126</v>
      </c>
      <c r="AA18" s="27" t="s">
        <v>129</v>
      </c>
      <c r="AB18" s="26">
        <v>12604.73</v>
      </c>
      <c r="AC18" s="27">
        <v>0.794215867519057</v>
      </c>
      <c r="AD18" s="26">
        <v>3206</v>
      </c>
      <c r="AE18" s="26">
        <v>850</v>
      </c>
      <c r="AF18" s="27">
        <v>0.265127885215221</v>
      </c>
      <c r="AG18" s="26">
        <v>4757</v>
      </c>
      <c r="AH18" s="26">
        <v>0</v>
      </c>
      <c r="AI18" s="23">
        <v>0</v>
      </c>
      <c r="AJ18" s="25">
        <v>87757.52</v>
      </c>
      <c r="AK18" s="24">
        <v>0</v>
      </c>
      <c r="AL18" s="24">
        <v>373</v>
      </c>
      <c r="AM18" s="24">
        <v>340</v>
      </c>
      <c r="AN18" s="24">
        <v>0</v>
      </c>
      <c r="AO18" s="24">
        <v>31</v>
      </c>
      <c r="AP18" s="24">
        <v>4</v>
      </c>
      <c r="AQ18" s="24">
        <v>0</v>
      </c>
      <c r="AR18" s="24">
        <v>1</v>
      </c>
      <c r="AS18" s="24">
        <v>0</v>
      </c>
      <c r="AT18" s="24">
        <v>1</v>
      </c>
      <c r="AU18" s="24">
        <v>0</v>
      </c>
      <c r="AV18" s="26">
        <v>2882.33</v>
      </c>
      <c r="AW18" s="24">
        <v>8</v>
      </c>
      <c r="AX18" s="26">
        <v>2528.73</v>
      </c>
      <c r="AY18" s="24" t="s">
        <v>110</v>
      </c>
      <c r="AZ18" s="26">
        <v>0</v>
      </c>
      <c r="BA18" s="26">
        <v>19250.22</v>
      </c>
      <c r="BB18" s="26">
        <v>15870.66</v>
      </c>
      <c r="BC18" s="27">
        <v>0.824440447953322</v>
      </c>
      <c r="BD18" s="26">
        <v>3379.56</v>
      </c>
      <c r="BE18" s="23">
        <v>174432</v>
      </c>
      <c r="BF18" s="23">
        <v>4171542</v>
      </c>
      <c r="BG18" s="23">
        <v>2823702</v>
      </c>
      <c r="BH18" s="23">
        <v>495</v>
      </c>
      <c r="BI18" s="23">
        <v>27133</v>
      </c>
      <c r="BJ18" s="23">
        <v>7626</v>
      </c>
      <c r="BK18" s="24" t="s">
        <v>150</v>
      </c>
      <c r="BL18" s="24">
        <v>2001</v>
      </c>
      <c r="BM18" s="23">
        <v>4131753</v>
      </c>
      <c r="BN18" s="23">
        <v>2488640</v>
      </c>
      <c r="BO18" s="27">
        <v>0.9904618004565221</v>
      </c>
      <c r="BP18" s="23">
        <v>25266</v>
      </c>
      <c r="BQ18" s="23">
        <v>7626</v>
      </c>
      <c r="BR18" s="27">
        <v>0.93119080086979</v>
      </c>
      <c r="BS18" s="23">
        <v>4171542</v>
      </c>
      <c r="BT18" s="27">
        <v>1</v>
      </c>
      <c r="BU18" s="23">
        <v>27133</v>
      </c>
      <c r="BV18" s="27">
        <v>1</v>
      </c>
      <c r="BW18" s="23">
        <v>701</v>
      </c>
      <c r="BX18" s="23">
        <v>407</v>
      </c>
      <c r="BY18" s="27">
        <v>0.580599144079886</v>
      </c>
      <c r="BZ18" s="23">
        <v>97</v>
      </c>
      <c r="CA18" s="27">
        <v>0.13837375178316702</v>
      </c>
      <c r="CB18" s="23">
        <v>3</v>
      </c>
      <c r="CC18" s="27">
        <v>0.00427960057061341</v>
      </c>
      <c r="CD18" s="23">
        <v>2991</v>
      </c>
      <c r="CE18" s="23">
        <v>9569</v>
      </c>
      <c r="CF18" s="23">
        <v>531</v>
      </c>
      <c r="CG18" s="23">
        <v>0</v>
      </c>
      <c r="CH18" s="23">
        <v>0</v>
      </c>
      <c r="CI18" s="23">
        <v>0</v>
      </c>
      <c r="CJ18" s="23">
        <v>35553327</v>
      </c>
      <c r="CK18" s="23">
        <v>319345</v>
      </c>
      <c r="CL18" s="23">
        <v>76698</v>
      </c>
      <c r="CM18" s="24">
        <v>3</v>
      </c>
      <c r="CN18" s="23">
        <v>2456</v>
      </c>
      <c r="CO18" s="23">
        <v>816</v>
      </c>
      <c r="CP18" s="24">
        <v>0</v>
      </c>
      <c r="CQ18" s="24">
        <v>0</v>
      </c>
      <c r="CR18" s="24" t="s">
        <v>110</v>
      </c>
      <c r="CS18" s="23">
        <v>1080</v>
      </c>
      <c r="CT18" s="23">
        <v>467</v>
      </c>
      <c r="CU18" s="23">
        <v>6178</v>
      </c>
    </row>
    <row r="19" spans="1:99" ht="13.5">
      <c r="A19" s="20">
        <v>17</v>
      </c>
      <c r="B19" s="21" t="s">
        <v>151</v>
      </c>
      <c r="C19" s="22" t="s">
        <v>149</v>
      </c>
      <c r="D19" s="23">
        <v>625682</v>
      </c>
      <c r="E19" s="24">
        <v>3</v>
      </c>
      <c r="F19" s="24">
        <v>3</v>
      </c>
      <c r="G19" s="24">
        <v>36</v>
      </c>
      <c r="H19" s="24">
        <v>34.6</v>
      </c>
      <c r="I19" s="25">
        <v>142826</v>
      </c>
      <c r="J19" s="25">
        <v>210819</v>
      </c>
      <c r="K19" s="25">
        <v>19467</v>
      </c>
      <c r="L19" s="25">
        <v>31752</v>
      </c>
      <c r="M19" s="24">
        <v>2</v>
      </c>
      <c r="N19" s="24">
        <v>2</v>
      </c>
      <c r="O19" s="26">
        <v>444.05</v>
      </c>
      <c r="P19" s="26">
        <v>769.07</v>
      </c>
      <c r="Q19" s="24">
        <v>0</v>
      </c>
      <c r="R19" s="23">
        <v>0</v>
      </c>
      <c r="S19" s="26">
        <v>68.8</v>
      </c>
      <c r="T19" s="24">
        <v>0</v>
      </c>
      <c r="U19" s="24">
        <v>32.31</v>
      </c>
      <c r="V19" s="26">
        <v>34557.69</v>
      </c>
      <c r="W19" s="24" t="s">
        <v>110</v>
      </c>
      <c r="X19" s="26">
        <v>633.85</v>
      </c>
      <c r="Y19" s="27">
        <v>0.7565016052609591</v>
      </c>
      <c r="Z19" s="26" t="s">
        <v>126</v>
      </c>
      <c r="AA19" s="27" t="s">
        <v>129</v>
      </c>
      <c r="AB19" s="26" t="s">
        <v>126</v>
      </c>
      <c r="AC19" s="27" t="s">
        <v>129</v>
      </c>
      <c r="AD19" s="26">
        <v>5661</v>
      </c>
      <c r="AE19" s="26">
        <v>0</v>
      </c>
      <c r="AF19" s="27">
        <v>0</v>
      </c>
      <c r="AG19" s="26">
        <v>9743.92</v>
      </c>
      <c r="AH19" s="26">
        <v>0</v>
      </c>
      <c r="AI19" s="23">
        <v>0</v>
      </c>
      <c r="AJ19" s="25">
        <v>89090</v>
      </c>
      <c r="AK19" s="24">
        <v>0</v>
      </c>
      <c r="AL19" s="24">
        <v>409</v>
      </c>
      <c r="AM19" s="24">
        <v>228</v>
      </c>
      <c r="AN19" s="24">
        <v>58</v>
      </c>
      <c r="AO19" s="24">
        <v>63</v>
      </c>
      <c r="AP19" s="24">
        <v>38</v>
      </c>
      <c r="AQ19" s="24">
        <v>13</v>
      </c>
      <c r="AR19" s="24">
        <v>152</v>
      </c>
      <c r="AS19" s="24">
        <v>49</v>
      </c>
      <c r="AT19" s="24">
        <v>21</v>
      </c>
      <c r="AU19" s="24">
        <v>4</v>
      </c>
      <c r="AV19" s="26">
        <v>7743.004</v>
      </c>
      <c r="AW19" s="24">
        <v>3</v>
      </c>
      <c r="AX19" s="26">
        <v>7646</v>
      </c>
      <c r="AY19" s="24" t="s">
        <v>110</v>
      </c>
      <c r="AZ19" s="26">
        <v>0</v>
      </c>
      <c r="BA19" s="26">
        <v>42606.77</v>
      </c>
      <c r="BB19" s="26">
        <v>34557.69</v>
      </c>
      <c r="BC19" s="27">
        <v>0.811084482583401</v>
      </c>
      <c r="BD19" s="26">
        <v>8049.08</v>
      </c>
      <c r="BE19" s="23">
        <v>57560</v>
      </c>
      <c r="BF19" s="23">
        <v>5081952</v>
      </c>
      <c r="BG19" s="23">
        <v>4000000</v>
      </c>
      <c r="BH19" s="23">
        <v>4471</v>
      </c>
      <c r="BI19" s="23">
        <v>48797</v>
      </c>
      <c r="BJ19" s="23">
        <v>6872</v>
      </c>
      <c r="BK19" s="24" t="s">
        <v>152</v>
      </c>
      <c r="BL19" s="24">
        <v>2010</v>
      </c>
      <c r="BM19" s="23">
        <v>4870276</v>
      </c>
      <c r="BN19" s="23">
        <v>4000000</v>
      </c>
      <c r="BO19" s="27">
        <v>0.9583475011176811</v>
      </c>
      <c r="BP19" s="23">
        <v>41669</v>
      </c>
      <c r="BQ19" s="23">
        <v>6872</v>
      </c>
      <c r="BR19" s="27">
        <v>0.8539254462364491</v>
      </c>
      <c r="BS19" s="23">
        <v>4818412</v>
      </c>
      <c r="BT19" s="27">
        <v>0.9481419737927471</v>
      </c>
      <c r="BU19" s="23">
        <v>30881</v>
      </c>
      <c r="BV19" s="27">
        <v>0.632846281533701</v>
      </c>
      <c r="BW19" s="23">
        <v>1401</v>
      </c>
      <c r="BX19" s="23">
        <v>605</v>
      </c>
      <c r="BY19" s="27">
        <v>0.431834403997145</v>
      </c>
      <c r="BZ19" s="23">
        <v>449</v>
      </c>
      <c r="CA19" s="27">
        <v>0.32</v>
      </c>
      <c r="CB19" s="23">
        <v>308</v>
      </c>
      <c r="CC19" s="27">
        <v>0.21984296930763703</v>
      </c>
      <c r="CD19" s="23">
        <v>3791</v>
      </c>
      <c r="CE19" s="23">
        <v>21471</v>
      </c>
      <c r="CF19" s="23">
        <v>1298</v>
      </c>
      <c r="CG19" s="23">
        <v>3</v>
      </c>
      <c r="CH19" s="23">
        <v>248</v>
      </c>
      <c r="CI19" s="23">
        <v>0</v>
      </c>
      <c r="CJ19" s="23" t="s">
        <v>126</v>
      </c>
      <c r="CK19" s="23">
        <v>413785</v>
      </c>
      <c r="CL19" s="23" t="s">
        <v>126</v>
      </c>
      <c r="CM19" s="24">
        <v>9</v>
      </c>
      <c r="CN19" s="23">
        <v>1339</v>
      </c>
      <c r="CO19" s="23">
        <v>0</v>
      </c>
      <c r="CP19" s="24">
        <v>16</v>
      </c>
      <c r="CQ19" s="24">
        <v>4</v>
      </c>
      <c r="CR19" s="24" t="s">
        <v>105</v>
      </c>
      <c r="CS19" s="23">
        <v>1448</v>
      </c>
      <c r="CT19" s="23">
        <v>3828</v>
      </c>
      <c r="CU19" s="23">
        <v>8016</v>
      </c>
    </row>
    <row r="20" spans="1:99" ht="13.5">
      <c r="A20" s="20">
        <v>18</v>
      </c>
      <c r="B20" s="21" t="s">
        <v>153</v>
      </c>
      <c r="C20" s="22" t="s">
        <v>154</v>
      </c>
      <c r="D20" s="23">
        <v>319693</v>
      </c>
      <c r="E20" s="24">
        <v>2</v>
      </c>
      <c r="F20" s="24">
        <v>2</v>
      </c>
      <c r="G20" s="24">
        <v>30</v>
      </c>
      <c r="H20" s="24">
        <v>29.9</v>
      </c>
      <c r="I20" s="25">
        <v>102904</v>
      </c>
      <c r="J20" s="25">
        <v>172536</v>
      </c>
      <c r="K20" s="25">
        <v>203176</v>
      </c>
      <c r="L20" s="25">
        <v>92652</v>
      </c>
      <c r="M20" s="24">
        <v>1</v>
      </c>
      <c r="N20" s="24">
        <v>0</v>
      </c>
      <c r="O20" s="26">
        <v>390.06</v>
      </c>
      <c r="P20" s="26">
        <v>356.5</v>
      </c>
      <c r="Q20" s="24">
        <v>0</v>
      </c>
      <c r="R20" s="23">
        <v>0</v>
      </c>
      <c r="S20" s="26">
        <v>20.76</v>
      </c>
      <c r="T20" s="24">
        <v>117</v>
      </c>
      <c r="U20" s="24">
        <v>12.8</v>
      </c>
      <c r="V20" s="26">
        <v>20365.7</v>
      </c>
      <c r="W20" s="24" t="s">
        <v>105</v>
      </c>
      <c r="X20" s="26">
        <v>356.12</v>
      </c>
      <c r="Y20" s="27">
        <v>0.9439643747017971</v>
      </c>
      <c r="Z20" s="26">
        <v>19484.27</v>
      </c>
      <c r="AA20" s="27">
        <v>0.9567198770481741</v>
      </c>
      <c r="AB20" s="26">
        <v>9550.6</v>
      </c>
      <c r="AC20" s="27">
        <v>0.46895515499099</v>
      </c>
      <c r="AD20" s="26">
        <v>3203.2</v>
      </c>
      <c r="AE20" s="26">
        <v>3203.2</v>
      </c>
      <c r="AF20" s="27">
        <v>0.999937562437562</v>
      </c>
      <c r="AG20" s="26">
        <v>8234</v>
      </c>
      <c r="AH20" s="26">
        <v>0</v>
      </c>
      <c r="AI20" s="23">
        <v>0</v>
      </c>
      <c r="AJ20" s="25">
        <v>78324</v>
      </c>
      <c r="AK20" s="24">
        <v>2</v>
      </c>
      <c r="AL20" s="24">
        <v>268</v>
      </c>
      <c r="AM20" s="24">
        <v>128</v>
      </c>
      <c r="AN20" s="24">
        <v>8</v>
      </c>
      <c r="AO20" s="24">
        <v>22</v>
      </c>
      <c r="AP20" s="24">
        <v>8</v>
      </c>
      <c r="AQ20" s="24">
        <v>3</v>
      </c>
      <c r="AR20" s="24">
        <v>46</v>
      </c>
      <c r="AS20" s="24">
        <v>7</v>
      </c>
      <c r="AT20" s="24">
        <v>20</v>
      </c>
      <c r="AU20" s="24">
        <v>4</v>
      </c>
      <c r="AV20" s="26">
        <v>2280.25</v>
      </c>
      <c r="AW20" s="24">
        <v>0</v>
      </c>
      <c r="AX20" s="26">
        <v>0</v>
      </c>
      <c r="AY20" s="24" t="s">
        <v>105</v>
      </c>
      <c r="AZ20" s="26" t="s">
        <v>126</v>
      </c>
      <c r="BA20" s="26">
        <v>27514.55</v>
      </c>
      <c r="BB20" s="26">
        <v>20365.7</v>
      </c>
      <c r="BC20" s="27">
        <v>0.7401792869590821</v>
      </c>
      <c r="BD20" s="26">
        <v>7148.85</v>
      </c>
      <c r="BE20" s="23">
        <v>57315</v>
      </c>
      <c r="BF20" s="23">
        <v>2366453</v>
      </c>
      <c r="BG20" s="23">
        <v>2159330</v>
      </c>
      <c r="BH20" s="23">
        <v>337</v>
      </c>
      <c r="BI20" s="23">
        <v>18301</v>
      </c>
      <c r="BJ20" s="23">
        <v>3891</v>
      </c>
      <c r="BK20" s="24" t="s">
        <v>155</v>
      </c>
      <c r="BL20" s="24">
        <v>2012</v>
      </c>
      <c r="BM20" s="23">
        <v>2309138</v>
      </c>
      <c r="BN20" s="23">
        <v>2105074</v>
      </c>
      <c r="BO20" s="27">
        <v>0.975780207762419</v>
      </c>
      <c r="BP20" s="23">
        <v>11907</v>
      </c>
      <c r="BQ20" s="23">
        <v>3891</v>
      </c>
      <c r="BR20" s="27">
        <v>0.650620184689361</v>
      </c>
      <c r="BS20" s="23">
        <v>2309138</v>
      </c>
      <c r="BT20" s="27">
        <v>0.975780207762419</v>
      </c>
      <c r="BU20" s="23">
        <v>12264</v>
      </c>
      <c r="BV20" s="27">
        <v>0.670127315447243</v>
      </c>
      <c r="BW20" s="23">
        <v>602</v>
      </c>
      <c r="BX20" s="23">
        <v>312</v>
      </c>
      <c r="BY20" s="27">
        <v>0.518272425249169</v>
      </c>
      <c r="BZ20" s="23">
        <v>70</v>
      </c>
      <c r="CA20" s="27">
        <v>0.11627906976744201</v>
      </c>
      <c r="CB20" s="23">
        <v>64</v>
      </c>
      <c r="CC20" s="27">
        <v>0.106312292358804</v>
      </c>
      <c r="CD20" s="23">
        <v>2113</v>
      </c>
      <c r="CE20" s="23">
        <v>10267</v>
      </c>
      <c r="CF20" s="23">
        <v>947</v>
      </c>
      <c r="CG20" s="23">
        <v>10</v>
      </c>
      <c r="CH20" s="23">
        <v>85</v>
      </c>
      <c r="CI20" s="23">
        <v>1</v>
      </c>
      <c r="CJ20" s="23">
        <v>3730530</v>
      </c>
      <c r="CK20" s="23">
        <v>328598</v>
      </c>
      <c r="CL20" s="23">
        <v>95117</v>
      </c>
      <c r="CM20" s="24">
        <v>3</v>
      </c>
      <c r="CN20" s="23">
        <v>1626</v>
      </c>
      <c r="CO20" s="23">
        <v>215</v>
      </c>
      <c r="CP20" s="24">
        <v>2</v>
      </c>
      <c r="CQ20" s="24">
        <v>0</v>
      </c>
      <c r="CR20" s="24" t="s">
        <v>105</v>
      </c>
      <c r="CS20" s="23">
        <v>526</v>
      </c>
      <c r="CT20" s="23">
        <v>946</v>
      </c>
      <c r="CU20" s="23">
        <v>4996</v>
      </c>
    </row>
    <row r="21" spans="1:99" ht="13.5">
      <c r="A21" s="20">
        <v>19</v>
      </c>
      <c r="B21" s="21" t="s">
        <v>156</v>
      </c>
      <c r="C21" s="22" t="s">
        <v>157</v>
      </c>
      <c r="D21" s="23">
        <v>240781</v>
      </c>
      <c r="E21" s="24">
        <v>2</v>
      </c>
      <c r="F21" s="24">
        <v>1.8</v>
      </c>
      <c r="G21" s="24">
        <v>18</v>
      </c>
      <c r="H21" s="24">
        <v>17.1</v>
      </c>
      <c r="I21" s="25">
        <v>50000</v>
      </c>
      <c r="J21" s="25">
        <v>72287.75</v>
      </c>
      <c r="K21" s="25">
        <v>109213</v>
      </c>
      <c r="L21" s="25">
        <v>13618.27</v>
      </c>
      <c r="M21" s="24">
        <v>0</v>
      </c>
      <c r="N21" s="24">
        <v>0</v>
      </c>
      <c r="O21" s="26">
        <v>174.6</v>
      </c>
      <c r="P21" s="26">
        <v>199.17</v>
      </c>
      <c r="Q21" s="24">
        <v>0</v>
      </c>
      <c r="R21" s="23">
        <v>0</v>
      </c>
      <c r="S21" s="26">
        <v>3.5</v>
      </c>
      <c r="T21" s="24">
        <v>0</v>
      </c>
      <c r="U21" s="24">
        <v>2</v>
      </c>
      <c r="V21" s="26">
        <v>15670.6</v>
      </c>
      <c r="W21" s="24" t="s">
        <v>105</v>
      </c>
      <c r="X21" s="26">
        <v>332.5</v>
      </c>
      <c r="Y21" s="27">
        <v>1.64059801647999</v>
      </c>
      <c r="Z21" s="26">
        <v>14255</v>
      </c>
      <c r="AA21" s="27">
        <f>Z21/V21</f>
        <v>0.9096652329840593</v>
      </c>
      <c r="AB21" s="26">
        <v>13916.11</v>
      </c>
      <c r="AC21" s="27">
        <v>0.888039385856317</v>
      </c>
      <c r="AD21" s="26">
        <v>3400</v>
      </c>
      <c r="AE21" s="26">
        <v>2600</v>
      </c>
      <c r="AF21" s="27">
        <v>0.764705882352941</v>
      </c>
      <c r="AG21" s="26">
        <v>5700</v>
      </c>
      <c r="AH21" s="26">
        <v>0</v>
      </c>
      <c r="AI21" s="23">
        <v>0</v>
      </c>
      <c r="AJ21" s="25">
        <v>55310</v>
      </c>
      <c r="AK21" s="24">
        <v>1</v>
      </c>
      <c r="AL21" s="24">
        <v>270</v>
      </c>
      <c r="AM21" s="24">
        <v>273</v>
      </c>
      <c r="AN21" s="24">
        <v>24</v>
      </c>
      <c r="AO21" s="24">
        <v>16</v>
      </c>
      <c r="AP21" s="24">
        <v>15</v>
      </c>
      <c r="AQ21" s="24">
        <v>5</v>
      </c>
      <c r="AR21" s="24">
        <v>63</v>
      </c>
      <c r="AS21" s="24">
        <v>6</v>
      </c>
      <c r="AT21" s="24">
        <v>4</v>
      </c>
      <c r="AU21" s="24">
        <v>36</v>
      </c>
      <c r="AV21" s="26">
        <v>2129.7</v>
      </c>
      <c r="AW21" s="24">
        <v>0</v>
      </c>
      <c r="AX21" s="26">
        <v>0</v>
      </c>
      <c r="AY21" s="24" t="s">
        <v>105</v>
      </c>
      <c r="AZ21" s="26">
        <v>1403</v>
      </c>
      <c r="BA21" s="26">
        <v>17000</v>
      </c>
      <c r="BB21" s="26">
        <v>15670.6</v>
      </c>
      <c r="BC21" s="27">
        <v>0.9218000000000001</v>
      </c>
      <c r="BD21" s="26">
        <v>1329.4</v>
      </c>
      <c r="BE21" s="23">
        <v>11896</v>
      </c>
      <c r="BF21" s="23">
        <v>4031328</v>
      </c>
      <c r="BG21" s="23">
        <v>3446628</v>
      </c>
      <c r="BH21" s="23">
        <v>6165</v>
      </c>
      <c r="BI21" s="23">
        <v>171214</v>
      </c>
      <c r="BJ21" s="23">
        <v>4538</v>
      </c>
      <c r="BK21" s="24" t="s">
        <v>158</v>
      </c>
      <c r="BL21" s="24">
        <v>2007</v>
      </c>
      <c r="BM21" s="23">
        <v>3742380</v>
      </c>
      <c r="BN21" s="23">
        <v>3424183</v>
      </c>
      <c r="BO21" s="27">
        <v>0.9283243635844071</v>
      </c>
      <c r="BP21" s="23">
        <v>4538</v>
      </c>
      <c r="BQ21" s="23">
        <v>4538</v>
      </c>
      <c r="BR21" s="27">
        <v>0.0265048418937704</v>
      </c>
      <c r="BS21" s="23">
        <v>288948</v>
      </c>
      <c r="BT21" s="27">
        <v>0.0716756364155931</v>
      </c>
      <c r="BU21" s="23">
        <v>166240</v>
      </c>
      <c r="BV21" s="27">
        <v>0.970948637377784</v>
      </c>
      <c r="BW21" s="23">
        <v>574</v>
      </c>
      <c r="BX21" s="23">
        <v>235</v>
      </c>
      <c r="BY21" s="27">
        <v>0.40940766550522706</v>
      </c>
      <c r="BZ21" s="23">
        <v>75</v>
      </c>
      <c r="CA21" s="27">
        <v>0.13066202090592302</v>
      </c>
      <c r="CB21" s="23">
        <v>60</v>
      </c>
      <c r="CC21" s="27">
        <v>0.10452961672473901</v>
      </c>
      <c r="CD21" s="23">
        <v>1831</v>
      </c>
      <c r="CE21" s="23">
        <v>8646</v>
      </c>
      <c r="CF21" s="23">
        <v>1280</v>
      </c>
      <c r="CG21" s="23">
        <v>5</v>
      </c>
      <c r="CH21" s="23">
        <v>15</v>
      </c>
      <c r="CI21" s="23">
        <v>1</v>
      </c>
      <c r="CJ21" s="23">
        <v>39502597</v>
      </c>
      <c r="CK21" s="23">
        <v>480521</v>
      </c>
      <c r="CL21" s="23">
        <v>170798</v>
      </c>
      <c r="CM21" s="24">
        <v>0</v>
      </c>
      <c r="CN21" s="23">
        <v>150</v>
      </c>
      <c r="CO21" s="23">
        <v>0</v>
      </c>
      <c r="CP21" s="24">
        <v>1</v>
      </c>
      <c r="CQ21" s="24">
        <v>0</v>
      </c>
      <c r="CR21" s="24" t="s">
        <v>105</v>
      </c>
      <c r="CS21" s="23">
        <v>453</v>
      </c>
      <c r="CT21" s="23">
        <v>262</v>
      </c>
      <c r="CU21" s="23">
        <v>2696</v>
      </c>
    </row>
    <row r="22" spans="1:99" ht="13.5">
      <c r="A22" s="20" t="s">
        <v>159</v>
      </c>
      <c r="B22" s="21" t="s">
        <v>160</v>
      </c>
      <c r="C22" s="28" t="s">
        <v>161</v>
      </c>
      <c r="D22" s="29">
        <v>149234</v>
      </c>
      <c r="E22" s="30">
        <v>2</v>
      </c>
      <c r="F22" s="30">
        <v>2</v>
      </c>
      <c r="G22" s="30">
        <v>19</v>
      </c>
      <c r="H22" s="30">
        <v>18.4</v>
      </c>
      <c r="I22" s="31">
        <v>4000</v>
      </c>
      <c r="J22" s="31" t="s">
        <v>126</v>
      </c>
      <c r="K22" s="31" t="s">
        <v>126</v>
      </c>
      <c r="L22" s="31">
        <v>25000</v>
      </c>
      <c r="M22" s="30">
        <v>0</v>
      </c>
      <c r="N22" s="30">
        <v>0</v>
      </c>
      <c r="O22" s="32">
        <v>56.1</v>
      </c>
      <c r="P22" s="32">
        <v>79.2</v>
      </c>
      <c r="Q22" s="30">
        <v>0</v>
      </c>
      <c r="R22" s="29">
        <v>0</v>
      </c>
      <c r="S22" s="32">
        <v>0</v>
      </c>
      <c r="T22" s="30">
        <v>0</v>
      </c>
      <c r="U22" s="30">
        <v>3</v>
      </c>
      <c r="V22" s="32">
        <v>7511.59</v>
      </c>
      <c r="W22" s="30" t="s">
        <v>110</v>
      </c>
      <c r="X22" s="32">
        <v>45</v>
      </c>
      <c r="Y22" s="33">
        <v>0.568181818181818</v>
      </c>
      <c r="Z22" s="32">
        <v>6910</v>
      </c>
      <c r="AA22" s="33">
        <v>0.9167264772098611</v>
      </c>
      <c r="AB22" s="32">
        <v>3450</v>
      </c>
      <c r="AC22" s="33">
        <v>0.45769990540868605</v>
      </c>
      <c r="AD22" s="32">
        <v>2420</v>
      </c>
      <c r="AE22" s="32">
        <v>2420</v>
      </c>
      <c r="AF22" s="33">
        <v>1</v>
      </c>
      <c r="AG22" s="32">
        <v>3105</v>
      </c>
      <c r="AH22" s="32">
        <v>0</v>
      </c>
      <c r="AI22" s="29">
        <v>0</v>
      </c>
      <c r="AJ22" s="31">
        <v>8052.3</v>
      </c>
      <c r="AK22" s="30">
        <v>0</v>
      </c>
      <c r="AL22" s="30">
        <v>113</v>
      </c>
      <c r="AM22" s="30">
        <v>80</v>
      </c>
      <c r="AN22" s="30">
        <v>4</v>
      </c>
      <c r="AO22" s="30">
        <v>11</v>
      </c>
      <c r="AP22" s="30">
        <v>3</v>
      </c>
      <c r="AQ22" s="30">
        <v>0</v>
      </c>
      <c r="AR22" s="30">
        <v>10</v>
      </c>
      <c r="AS22" s="30">
        <v>0</v>
      </c>
      <c r="AT22" s="30">
        <v>6</v>
      </c>
      <c r="AU22" s="30">
        <v>0</v>
      </c>
      <c r="AV22" s="32" t="s">
        <v>126</v>
      </c>
      <c r="AW22" s="30">
        <v>1</v>
      </c>
      <c r="AX22" s="32">
        <v>207</v>
      </c>
      <c r="AY22" s="30" t="s">
        <v>110</v>
      </c>
      <c r="AZ22" s="32">
        <v>0</v>
      </c>
      <c r="BA22" s="32">
        <v>13290</v>
      </c>
      <c r="BB22" s="32">
        <v>7511.59</v>
      </c>
      <c r="BC22" s="33">
        <v>0.567170052671181</v>
      </c>
      <c r="BD22" s="32">
        <v>5752.31</v>
      </c>
      <c r="BE22" s="29">
        <v>20000</v>
      </c>
      <c r="BF22" s="29">
        <v>991308</v>
      </c>
      <c r="BG22" s="29">
        <v>865717</v>
      </c>
      <c r="BH22" s="29">
        <v>2200</v>
      </c>
      <c r="BI22" s="29">
        <v>1146607</v>
      </c>
      <c r="BJ22" s="29">
        <v>2230</v>
      </c>
      <c r="BK22" s="34" t="s">
        <v>162</v>
      </c>
      <c r="BL22" s="30">
        <v>2011</v>
      </c>
      <c r="BM22" s="29">
        <v>156000</v>
      </c>
      <c r="BN22" s="29">
        <v>865717</v>
      </c>
      <c r="BO22" s="33">
        <v>0.15736784127637402</v>
      </c>
      <c r="BP22" s="29">
        <v>0</v>
      </c>
      <c r="BQ22" s="29">
        <v>2230</v>
      </c>
      <c r="BR22" s="33">
        <v>0</v>
      </c>
      <c r="BS22" s="29">
        <v>991308</v>
      </c>
      <c r="BT22" s="33">
        <v>1</v>
      </c>
      <c r="BU22" s="29">
        <v>1146607</v>
      </c>
      <c r="BV22" s="33">
        <v>1</v>
      </c>
      <c r="BW22" s="29">
        <v>524</v>
      </c>
      <c r="BX22" s="29">
        <v>133</v>
      </c>
      <c r="BY22" s="33">
        <v>0.25381679389313</v>
      </c>
      <c r="BZ22" s="29">
        <v>78</v>
      </c>
      <c r="CA22" s="33">
        <v>0.148854961832061</v>
      </c>
      <c r="CB22" s="29">
        <v>104</v>
      </c>
      <c r="CC22" s="33">
        <v>0.198473282442748</v>
      </c>
      <c r="CD22" s="29">
        <v>1198</v>
      </c>
      <c r="CE22" s="29">
        <v>2718</v>
      </c>
      <c r="CF22" s="29">
        <v>397</v>
      </c>
      <c r="CG22" s="29">
        <v>0</v>
      </c>
      <c r="CH22" s="29">
        <v>0</v>
      </c>
      <c r="CI22" s="29">
        <v>0</v>
      </c>
      <c r="CJ22" s="29" t="s">
        <v>126</v>
      </c>
      <c r="CK22" s="29">
        <v>1256000</v>
      </c>
      <c r="CL22" s="29" t="s">
        <v>126</v>
      </c>
      <c r="CM22" s="30">
        <v>0</v>
      </c>
      <c r="CN22" s="29">
        <v>0</v>
      </c>
      <c r="CO22" s="29">
        <v>0</v>
      </c>
      <c r="CP22" s="30">
        <v>0</v>
      </c>
      <c r="CQ22" s="30">
        <v>0</v>
      </c>
      <c r="CR22" s="30" t="s">
        <v>110</v>
      </c>
      <c r="CS22" s="29">
        <v>150</v>
      </c>
      <c r="CT22" s="29">
        <v>0</v>
      </c>
      <c r="CU22" s="29">
        <v>1348</v>
      </c>
    </row>
    <row r="23" spans="1:99" ht="13.5">
      <c r="A23" s="20" t="s">
        <v>163</v>
      </c>
      <c r="B23" s="21" t="s">
        <v>164</v>
      </c>
      <c r="C23" s="22" t="s">
        <v>161</v>
      </c>
      <c r="D23" s="23">
        <v>173659</v>
      </c>
      <c r="E23" s="24">
        <v>2</v>
      </c>
      <c r="F23" s="24">
        <v>2</v>
      </c>
      <c r="G23" s="24">
        <v>16</v>
      </c>
      <c r="H23" s="24">
        <v>15.8</v>
      </c>
      <c r="I23" s="25">
        <v>2437</v>
      </c>
      <c r="J23" s="25" t="s">
        <v>126</v>
      </c>
      <c r="K23" s="25">
        <v>13550</v>
      </c>
      <c r="L23" s="25" t="s">
        <v>126</v>
      </c>
      <c r="M23" s="24">
        <v>0</v>
      </c>
      <c r="N23" s="24">
        <v>0</v>
      </c>
      <c r="O23" s="26">
        <v>74.1</v>
      </c>
      <c r="P23" s="26">
        <v>71.99</v>
      </c>
      <c r="Q23" s="24">
        <v>0</v>
      </c>
      <c r="R23" s="23">
        <v>0</v>
      </c>
      <c r="S23" s="26">
        <v>1.76</v>
      </c>
      <c r="T23" s="24">
        <v>6</v>
      </c>
      <c r="U23" s="24">
        <v>0.35</v>
      </c>
      <c r="V23" s="26">
        <v>7215.03</v>
      </c>
      <c r="W23" s="24" t="s">
        <v>110</v>
      </c>
      <c r="X23" s="26">
        <v>11.93</v>
      </c>
      <c r="Y23" s="27">
        <v>0.16176271186440702</v>
      </c>
      <c r="Z23" s="26">
        <v>3253.93</v>
      </c>
      <c r="AA23" s="27">
        <v>0.45099327376324105</v>
      </c>
      <c r="AB23" s="26">
        <v>2964</v>
      </c>
      <c r="AC23" s="27">
        <v>0.41080910266485404</v>
      </c>
      <c r="AD23" s="26">
        <v>1736</v>
      </c>
      <c r="AE23" s="26">
        <v>1736</v>
      </c>
      <c r="AF23" s="27">
        <v>1</v>
      </c>
      <c r="AG23" s="26">
        <v>2998</v>
      </c>
      <c r="AH23" s="26">
        <v>0</v>
      </c>
      <c r="AI23" s="23">
        <v>0</v>
      </c>
      <c r="AJ23" s="25">
        <v>0</v>
      </c>
      <c r="AK23" s="24">
        <v>1</v>
      </c>
      <c r="AL23" s="24">
        <v>221</v>
      </c>
      <c r="AM23" s="24">
        <v>217</v>
      </c>
      <c r="AN23" s="24">
        <v>0</v>
      </c>
      <c r="AO23" s="24">
        <v>15</v>
      </c>
      <c r="AP23" s="24">
        <v>9</v>
      </c>
      <c r="AQ23" s="24">
        <v>1</v>
      </c>
      <c r="AR23" s="24">
        <v>1</v>
      </c>
      <c r="AS23" s="24">
        <v>0</v>
      </c>
      <c r="AT23" s="24">
        <v>0</v>
      </c>
      <c r="AU23" s="24">
        <v>0</v>
      </c>
      <c r="AV23" s="26">
        <v>1022.95</v>
      </c>
      <c r="AW23" s="24">
        <v>5</v>
      </c>
      <c r="AX23" s="26" t="s">
        <v>126</v>
      </c>
      <c r="AY23" s="24" t="s">
        <v>105</v>
      </c>
      <c r="AZ23" s="26" t="s">
        <v>126</v>
      </c>
      <c r="BA23" s="26">
        <v>12832</v>
      </c>
      <c r="BB23" s="26">
        <v>7215.03</v>
      </c>
      <c r="BC23" s="27">
        <v>0.5622685473815461</v>
      </c>
      <c r="BD23" s="26">
        <v>5616.97</v>
      </c>
      <c r="BE23" s="23">
        <v>2365</v>
      </c>
      <c r="BF23" s="23">
        <v>1135810</v>
      </c>
      <c r="BG23" s="23">
        <v>414788</v>
      </c>
      <c r="BH23" s="23">
        <v>0</v>
      </c>
      <c r="BI23" s="23">
        <v>5737</v>
      </c>
      <c r="BJ23" s="23">
        <v>5737</v>
      </c>
      <c r="BK23" s="24" t="s">
        <v>165</v>
      </c>
      <c r="BL23" s="24" t="s">
        <v>126</v>
      </c>
      <c r="BM23" s="23">
        <v>420525</v>
      </c>
      <c r="BN23" s="23">
        <v>414788</v>
      </c>
      <c r="BO23" s="27">
        <v>0.37024238208855403</v>
      </c>
      <c r="BP23" s="23">
        <v>5737</v>
      </c>
      <c r="BQ23" s="23">
        <v>5737</v>
      </c>
      <c r="BR23" s="27">
        <v>1</v>
      </c>
      <c r="BS23" s="23">
        <v>1135810</v>
      </c>
      <c r="BT23" s="27">
        <v>1</v>
      </c>
      <c r="BU23" s="23">
        <v>5737</v>
      </c>
      <c r="BV23" s="27">
        <v>1</v>
      </c>
      <c r="BW23" s="23">
        <v>265</v>
      </c>
      <c r="BX23" s="23">
        <v>68</v>
      </c>
      <c r="BY23" s="27">
        <v>0.25660377358490605</v>
      </c>
      <c r="BZ23" s="23">
        <v>64</v>
      </c>
      <c r="CA23" s="27">
        <v>0.24150943396226401</v>
      </c>
      <c r="CB23" s="23">
        <v>54</v>
      </c>
      <c r="CC23" s="27">
        <v>0.20377358490566</v>
      </c>
      <c r="CD23" s="23">
        <v>1026</v>
      </c>
      <c r="CE23" s="23">
        <v>4234</v>
      </c>
      <c r="CF23" s="23">
        <v>183</v>
      </c>
      <c r="CG23" s="23">
        <v>0</v>
      </c>
      <c r="CH23" s="23">
        <v>0</v>
      </c>
      <c r="CI23" s="23">
        <v>0</v>
      </c>
      <c r="CJ23" s="23">
        <v>350432</v>
      </c>
      <c r="CK23" s="23">
        <v>167254</v>
      </c>
      <c r="CL23" s="23">
        <v>96384</v>
      </c>
      <c r="CM23" s="24">
        <v>0</v>
      </c>
      <c r="CN23" s="23">
        <v>0</v>
      </c>
      <c r="CO23" s="23">
        <v>0</v>
      </c>
      <c r="CP23" s="24">
        <v>2</v>
      </c>
      <c r="CQ23" s="24">
        <v>0</v>
      </c>
      <c r="CR23" s="24" t="s">
        <v>110</v>
      </c>
      <c r="CS23" s="23">
        <v>0</v>
      </c>
      <c r="CT23" s="23">
        <v>0</v>
      </c>
      <c r="CU23" s="23">
        <v>1026</v>
      </c>
    </row>
    <row r="24" spans="1:99" ht="13.5">
      <c r="A24" s="20">
        <v>21</v>
      </c>
      <c r="B24" s="21" t="s">
        <v>166</v>
      </c>
      <c r="C24" s="22" t="s">
        <v>167</v>
      </c>
      <c r="D24" s="23">
        <v>616013</v>
      </c>
      <c r="E24" s="24">
        <v>4</v>
      </c>
      <c r="F24" s="24">
        <v>3.8</v>
      </c>
      <c r="G24" s="24">
        <v>17</v>
      </c>
      <c r="H24" s="24">
        <v>16.8</v>
      </c>
      <c r="I24" s="25">
        <v>45738.58</v>
      </c>
      <c r="J24" s="25">
        <v>94996.13</v>
      </c>
      <c r="K24" s="25">
        <v>129281.41</v>
      </c>
      <c r="L24" s="25">
        <v>44553.57</v>
      </c>
      <c r="M24" s="24">
        <v>0</v>
      </c>
      <c r="N24" s="24">
        <v>2</v>
      </c>
      <c r="O24" s="26">
        <v>315.44</v>
      </c>
      <c r="P24" s="26">
        <v>211.79</v>
      </c>
      <c r="Q24" s="24">
        <v>0.35</v>
      </c>
      <c r="R24" s="23">
        <v>3</v>
      </c>
      <c r="S24" s="26">
        <v>112.6</v>
      </c>
      <c r="T24" s="24">
        <v>18</v>
      </c>
      <c r="U24" s="24">
        <v>12</v>
      </c>
      <c r="V24" s="26">
        <v>28909.04</v>
      </c>
      <c r="W24" s="24" t="s">
        <v>105</v>
      </c>
      <c r="X24" s="26">
        <v>236.51</v>
      </c>
      <c r="Y24" s="27">
        <v>0.7290915256327261</v>
      </c>
      <c r="Z24" s="26">
        <v>25932.62</v>
      </c>
      <c r="AA24" s="27">
        <v>0.8970418941618261</v>
      </c>
      <c r="AB24" s="26">
        <v>22885.88</v>
      </c>
      <c r="AC24" s="27">
        <v>0.7916513312098911</v>
      </c>
      <c r="AD24" s="26">
        <v>5866</v>
      </c>
      <c r="AE24" s="26">
        <v>3085</v>
      </c>
      <c r="AF24" s="27">
        <v>0.525912035458575</v>
      </c>
      <c r="AG24" s="26">
        <v>8817</v>
      </c>
      <c r="AH24" s="26">
        <v>0</v>
      </c>
      <c r="AI24" s="23">
        <v>0</v>
      </c>
      <c r="AJ24" s="25">
        <v>20200.92</v>
      </c>
      <c r="AK24" s="24">
        <v>1</v>
      </c>
      <c r="AL24" s="24">
        <v>681</v>
      </c>
      <c r="AM24" s="24">
        <v>648</v>
      </c>
      <c r="AN24" s="24">
        <v>73</v>
      </c>
      <c r="AO24" s="24">
        <v>25</v>
      </c>
      <c r="AP24" s="24">
        <v>11</v>
      </c>
      <c r="AQ24" s="24">
        <v>6</v>
      </c>
      <c r="AR24" s="24">
        <v>121</v>
      </c>
      <c r="AS24" s="24">
        <v>29</v>
      </c>
      <c r="AT24" s="24">
        <v>10</v>
      </c>
      <c r="AU24" s="24">
        <v>4</v>
      </c>
      <c r="AV24" s="26">
        <v>4854.48</v>
      </c>
      <c r="AW24" s="24">
        <v>0</v>
      </c>
      <c r="AX24" s="26">
        <v>0</v>
      </c>
      <c r="AY24" s="24" t="s">
        <v>110</v>
      </c>
      <c r="AZ24" s="26">
        <v>0</v>
      </c>
      <c r="BA24" s="26">
        <v>31819</v>
      </c>
      <c r="BB24" s="26">
        <v>28909.04</v>
      </c>
      <c r="BC24" s="27">
        <v>0.908546465948018</v>
      </c>
      <c r="BD24" s="26">
        <v>2909.96</v>
      </c>
      <c r="BE24" s="23">
        <v>953245</v>
      </c>
      <c r="BF24" s="23">
        <v>6658100</v>
      </c>
      <c r="BG24" s="23">
        <v>5649926</v>
      </c>
      <c r="BH24" s="23">
        <v>31553</v>
      </c>
      <c r="BI24" s="29" t="s">
        <v>126</v>
      </c>
      <c r="BJ24" s="29">
        <v>8466</v>
      </c>
      <c r="BK24" s="24" t="s">
        <v>168</v>
      </c>
      <c r="BL24" s="24">
        <v>2013</v>
      </c>
      <c r="BM24" s="23">
        <v>6575371</v>
      </c>
      <c r="BN24" s="23">
        <v>5649926</v>
      </c>
      <c r="BO24" s="27">
        <v>0.987574683468257</v>
      </c>
      <c r="BP24" s="23">
        <v>26685</v>
      </c>
      <c r="BQ24" s="23">
        <v>8466</v>
      </c>
      <c r="BR24" s="27">
        <v>0.985304434516117</v>
      </c>
      <c r="BS24" s="23">
        <v>6612642</v>
      </c>
      <c r="BT24" s="27">
        <v>0.9931725266968051</v>
      </c>
      <c r="BU24" s="23">
        <v>26685</v>
      </c>
      <c r="BV24" s="27">
        <v>0.985304434516117</v>
      </c>
      <c r="BW24" s="23">
        <v>721</v>
      </c>
      <c r="BX24" s="23">
        <v>173</v>
      </c>
      <c r="BY24" s="27">
        <v>0.23994452149792</v>
      </c>
      <c r="BZ24" s="23">
        <v>448</v>
      </c>
      <c r="CA24" s="27">
        <v>0.621359223300971</v>
      </c>
      <c r="CB24" s="23">
        <v>46</v>
      </c>
      <c r="CC24" s="27">
        <v>0.0638002773925104</v>
      </c>
      <c r="CD24" s="23">
        <v>3928</v>
      </c>
      <c r="CE24" s="23">
        <v>18467</v>
      </c>
      <c r="CF24" s="23">
        <v>815</v>
      </c>
      <c r="CG24" s="23">
        <v>4</v>
      </c>
      <c r="CH24" s="23">
        <v>8</v>
      </c>
      <c r="CI24" s="23">
        <v>7</v>
      </c>
      <c r="CJ24" s="23">
        <v>29635512</v>
      </c>
      <c r="CK24" s="23">
        <v>282339</v>
      </c>
      <c r="CL24" s="23">
        <v>106373</v>
      </c>
      <c r="CM24" s="24">
        <v>2</v>
      </c>
      <c r="CN24" s="23" t="s">
        <v>126</v>
      </c>
      <c r="CO24" s="23">
        <v>0</v>
      </c>
      <c r="CP24" s="24">
        <v>2</v>
      </c>
      <c r="CQ24" s="24">
        <v>1</v>
      </c>
      <c r="CR24" s="24" t="s">
        <v>105</v>
      </c>
      <c r="CS24" s="23">
        <v>465</v>
      </c>
      <c r="CT24" s="23">
        <v>3720</v>
      </c>
      <c r="CU24" s="23">
        <v>8113</v>
      </c>
    </row>
    <row r="25" spans="1:99" ht="13.5">
      <c r="A25" s="20">
        <v>22</v>
      </c>
      <c r="B25" s="21" t="s">
        <v>169</v>
      </c>
      <c r="C25" s="28" t="s">
        <v>170</v>
      </c>
      <c r="D25" s="29">
        <v>597085</v>
      </c>
      <c r="E25" s="30">
        <v>2</v>
      </c>
      <c r="F25" s="30">
        <v>2</v>
      </c>
      <c r="G25" s="30">
        <v>22</v>
      </c>
      <c r="H25" s="30">
        <v>21.6</v>
      </c>
      <c r="I25" s="31">
        <v>170419</v>
      </c>
      <c r="J25" s="31">
        <v>5335</v>
      </c>
      <c r="K25" s="31">
        <v>20904</v>
      </c>
      <c r="L25" s="31">
        <v>74496</v>
      </c>
      <c r="M25" s="30">
        <v>2</v>
      </c>
      <c r="N25" s="30">
        <v>0</v>
      </c>
      <c r="O25" s="32">
        <v>-105.15</v>
      </c>
      <c r="P25" s="32">
        <v>170.4</v>
      </c>
      <c r="Q25" s="30">
        <v>0</v>
      </c>
      <c r="R25" s="29">
        <v>0</v>
      </c>
      <c r="S25" s="32">
        <v>55.45</v>
      </c>
      <c r="T25" s="30">
        <v>0</v>
      </c>
      <c r="U25" s="30">
        <v>7.5</v>
      </c>
      <c r="V25" s="32">
        <v>19924.85</v>
      </c>
      <c r="W25" s="30" t="s">
        <v>105</v>
      </c>
      <c r="X25" s="32">
        <v>177.4</v>
      </c>
      <c r="Y25" s="33">
        <v>0.7854770865618781</v>
      </c>
      <c r="Z25" s="32">
        <v>16432</v>
      </c>
      <c r="AA25" s="33">
        <v>0.8246988057626531</v>
      </c>
      <c r="AB25" s="32">
        <v>11081</v>
      </c>
      <c r="AC25" s="33">
        <v>0.5561396949036</v>
      </c>
      <c r="AD25" s="32">
        <v>3565</v>
      </c>
      <c r="AE25" s="32">
        <v>2911</v>
      </c>
      <c r="AF25" s="33">
        <v>0.8165497896213181</v>
      </c>
      <c r="AG25" s="32">
        <v>5913</v>
      </c>
      <c r="AH25" s="32">
        <v>0</v>
      </c>
      <c r="AI25" s="29">
        <v>143</v>
      </c>
      <c r="AJ25" s="25">
        <v>1501</v>
      </c>
      <c r="AK25" s="30">
        <v>1</v>
      </c>
      <c r="AL25" s="30">
        <v>292</v>
      </c>
      <c r="AM25" s="30">
        <v>254</v>
      </c>
      <c r="AN25" s="30">
        <v>8</v>
      </c>
      <c r="AO25" s="30">
        <v>81</v>
      </c>
      <c r="AP25" s="30">
        <v>51</v>
      </c>
      <c r="AQ25" s="30">
        <v>6</v>
      </c>
      <c r="AR25" s="30">
        <v>23</v>
      </c>
      <c r="AS25" s="30">
        <v>4</v>
      </c>
      <c r="AT25" s="30">
        <v>4</v>
      </c>
      <c r="AU25" s="30">
        <v>0</v>
      </c>
      <c r="AV25" s="32">
        <v>3353.785</v>
      </c>
      <c r="AW25" s="30">
        <v>2</v>
      </c>
      <c r="AX25" s="32" t="s">
        <v>126</v>
      </c>
      <c r="AY25" s="30" t="s">
        <v>110</v>
      </c>
      <c r="AZ25" s="32" t="s">
        <v>126</v>
      </c>
      <c r="BA25" s="32">
        <v>23725</v>
      </c>
      <c r="BB25" s="32">
        <v>19924.85</v>
      </c>
      <c r="BC25" s="33">
        <v>0.839825079030558</v>
      </c>
      <c r="BD25" s="32">
        <v>3800.15</v>
      </c>
      <c r="BE25" s="29">
        <v>16961</v>
      </c>
      <c r="BF25" s="29">
        <v>5667378</v>
      </c>
      <c r="BG25" s="29">
        <v>4240000</v>
      </c>
      <c r="BH25" s="29">
        <v>647</v>
      </c>
      <c r="BI25" s="29">
        <v>26050</v>
      </c>
      <c r="BJ25" s="29">
        <v>6529</v>
      </c>
      <c r="BK25" s="30" t="s">
        <v>171</v>
      </c>
      <c r="BL25" s="30">
        <v>2000</v>
      </c>
      <c r="BM25" s="29">
        <v>5647853</v>
      </c>
      <c r="BN25" s="29">
        <v>4240000</v>
      </c>
      <c r="BO25" s="33">
        <v>0.996554844233083</v>
      </c>
      <c r="BP25" s="29">
        <v>16447</v>
      </c>
      <c r="BQ25" s="29">
        <v>5650417</v>
      </c>
      <c r="BR25" s="33">
        <v>0.631362763915547</v>
      </c>
      <c r="BS25" s="29">
        <v>5667378</v>
      </c>
      <c r="BT25" s="33">
        <v>1</v>
      </c>
      <c r="BU25" s="29">
        <v>8956</v>
      </c>
      <c r="BV25" s="33">
        <v>0.343800383877159</v>
      </c>
      <c r="BW25" s="29">
        <v>1359</v>
      </c>
      <c r="BX25" s="29">
        <v>505</v>
      </c>
      <c r="BY25" s="33">
        <v>0.371596762325239</v>
      </c>
      <c r="BZ25" s="29">
        <v>378</v>
      </c>
      <c r="CA25" s="33">
        <v>0.278145695364238</v>
      </c>
      <c r="CB25" s="29">
        <v>398</v>
      </c>
      <c r="CC25" s="33">
        <v>0.292862398822664</v>
      </c>
      <c r="CD25" s="29">
        <v>2748</v>
      </c>
      <c r="CE25" s="29">
        <v>16391</v>
      </c>
      <c r="CF25" s="29">
        <v>911</v>
      </c>
      <c r="CG25" s="29">
        <v>2</v>
      </c>
      <c r="CH25" s="29">
        <v>2</v>
      </c>
      <c r="CI25" s="29">
        <v>0</v>
      </c>
      <c r="CJ25" s="29">
        <v>112000000</v>
      </c>
      <c r="CK25" s="29">
        <v>1161969</v>
      </c>
      <c r="CL25" s="29" t="s">
        <v>126</v>
      </c>
      <c r="CM25" s="30">
        <v>2</v>
      </c>
      <c r="CN25" s="29">
        <v>4316</v>
      </c>
      <c r="CO25" s="29">
        <v>2697</v>
      </c>
      <c r="CP25" s="30">
        <v>2</v>
      </c>
      <c r="CQ25" s="30">
        <v>2</v>
      </c>
      <c r="CR25" s="30" t="s">
        <v>110</v>
      </c>
      <c r="CS25" s="29">
        <v>2697</v>
      </c>
      <c r="CT25" s="29">
        <v>1978</v>
      </c>
      <c r="CU25" s="29">
        <v>9042</v>
      </c>
    </row>
    <row r="26" spans="1:99" ht="13.5">
      <c r="A26" s="20">
        <v>23</v>
      </c>
      <c r="B26" s="21" t="s">
        <v>172</v>
      </c>
      <c r="C26" s="22" t="s">
        <v>157</v>
      </c>
      <c r="D26" s="23">
        <v>121517</v>
      </c>
      <c r="E26" s="24">
        <v>2</v>
      </c>
      <c r="F26" s="24">
        <v>2</v>
      </c>
      <c r="G26" s="24">
        <v>17</v>
      </c>
      <c r="H26" s="24">
        <v>16.4</v>
      </c>
      <c r="I26" s="25">
        <v>75109.7</v>
      </c>
      <c r="J26" s="25">
        <v>110969.11</v>
      </c>
      <c r="K26" s="25">
        <v>35785.6</v>
      </c>
      <c r="L26" s="25">
        <v>34930</v>
      </c>
      <c r="M26" s="24">
        <v>21</v>
      </c>
      <c r="N26" s="24">
        <v>0</v>
      </c>
      <c r="O26" s="26">
        <v>215</v>
      </c>
      <c r="P26" s="26">
        <v>253.29</v>
      </c>
      <c r="Q26" s="24">
        <v>0</v>
      </c>
      <c r="R26" s="23">
        <v>0</v>
      </c>
      <c r="S26" s="26">
        <v>90.66</v>
      </c>
      <c r="T26" s="24">
        <v>126</v>
      </c>
      <c r="U26" s="24">
        <v>-89</v>
      </c>
      <c r="V26" s="26">
        <v>11550</v>
      </c>
      <c r="W26" s="24" t="s">
        <v>105</v>
      </c>
      <c r="X26" s="26">
        <v>370</v>
      </c>
      <c r="Y26" s="27">
        <v>1.07573775258032</v>
      </c>
      <c r="Z26" s="26">
        <v>9457</v>
      </c>
      <c r="AA26" s="27">
        <v>0.8187878787878791</v>
      </c>
      <c r="AB26" s="26">
        <v>9573</v>
      </c>
      <c r="AC26" s="27">
        <v>0.828831168831169</v>
      </c>
      <c r="AD26" s="26">
        <v>3389</v>
      </c>
      <c r="AE26" s="26">
        <v>3389</v>
      </c>
      <c r="AF26" s="27">
        <v>1</v>
      </c>
      <c r="AG26" s="26">
        <v>5652</v>
      </c>
      <c r="AH26" s="26">
        <v>0</v>
      </c>
      <c r="AI26" s="23">
        <v>1297</v>
      </c>
      <c r="AJ26" s="25">
        <v>11770.8</v>
      </c>
      <c r="AK26" s="24">
        <v>0</v>
      </c>
      <c r="AL26" s="24">
        <v>253</v>
      </c>
      <c r="AM26" s="24">
        <v>242</v>
      </c>
      <c r="AN26" s="24">
        <v>25</v>
      </c>
      <c r="AO26" s="24">
        <v>7</v>
      </c>
      <c r="AP26" s="24">
        <v>7</v>
      </c>
      <c r="AQ26" s="24">
        <v>3</v>
      </c>
      <c r="AR26" s="24">
        <v>38</v>
      </c>
      <c r="AS26" s="24">
        <v>7</v>
      </c>
      <c r="AT26" s="24">
        <v>1</v>
      </c>
      <c r="AU26" s="24">
        <v>0</v>
      </c>
      <c r="AV26" s="26">
        <v>2618.506</v>
      </c>
      <c r="AW26" s="24">
        <v>2</v>
      </c>
      <c r="AX26" s="26">
        <v>1539</v>
      </c>
      <c r="AY26" s="24" t="s">
        <v>105</v>
      </c>
      <c r="AZ26" s="26" t="s">
        <v>126</v>
      </c>
      <c r="BA26" s="26">
        <v>14800</v>
      </c>
      <c r="BB26" s="26">
        <v>11550</v>
      </c>
      <c r="BC26" s="27">
        <v>0.780405405405405</v>
      </c>
      <c r="BD26" s="26">
        <v>3250</v>
      </c>
      <c r="BE26" s="23">
        <v>506167</v>
      </c>
      <c r="BF26" s="23">
        <v>3302681</v>
      </c>
      <c r="BG26" s="23">
        <v>2015110</v>
      </c>
      <c r="BH26" s="23">
        <v>1847</v>
      </c>
      <c r="BI26" s="23">
        <v>18555</v>
      </c>
      <c r="BJ26" s="23">
        <v>4292</v>
      </c>
      <c r="BK26" s="24" t="s">
        <v>173</v>
      </c>
      <c r="BL26" s="24">
        <v>2012</v>
      </c>
      <c r="BM26" s="23">
        <v>3152000</v>
      </c>
      <c r="BN26" s="23">
        <v>2015110</v>
      </c>
      <c r="BO26" s="27">
        <v>0.9543761568253191</v>
      </c>
      <c r="BP26" s="23">
        <v>18555</v>
      </c>
      <c r="BQ26" s="23">
        <v>4292</v>
      </c>
      <c r="BR26" s="27">
        <v>1</v>
      </c>
      <c r="BS26" s="23">
        <v>0</v>
      </c>
      <c r="BT26" s="27">
        <v>0</v>
      </c>
      <c r="BU26" s="23">
        <v>0</v>
      </c>
      <c r="BV26" s="27">
        <v>0</v>
      </c>
      <c r="BW26" s="23">
        <v>580</v>
      </c>
      <c r="BX26" s="23">
        <v>289</v>
      </c>
      <c r="BY26" s="27">
        <v>0.498275862068966</v>
      </c>
      <c r="BZ26" s="23">
        <v>169</v>
      </c>
      <c r="CA26" s="27">
        <v>0.291379310344828</v>
      </c>
      <c r="CB26" s="23">
        <v>92</v>
      </c>
      <c r="CC26" s="27">
        <v>0.158620689655172</v>
      </c>
      <c r="CD26" s="23">
        <v>1840</v>
      </c>
      <c r="CE26" s="23">
        <v>8358</v>
      </c>
      <c r="CF26" s="23">
        <v>526</v>
      </c>
      <c r="CG26" s="23">
        <v>2</v>
      </c>
      <c r="CH26" s="23">
        <v>3</v>
      </c>
      <c r="CI26" s="23">
        <v>0</v>
      </c>
      <c r="CJ26" s="23">
        <v>2887292</v>
      </c>
      <c r="CK26" s="23">
        <v>314901</v>
      </c>
      <c r="CL26" s="23">
        <v>79638</v>
      </c>
      <c r="CM26" s="24">
        <v>3</v>
      </c>
      <c r="CN26" s="23">
        <v>2140</v>
      </c>
      <c r="CO26" s="23">
        <v>412</v>
      </c>
      <c r="CP26" s="24">
        <v>1</v>
      </c>
      <c r="CQ26" s="24">
        <v>1</v>
      </c>
      <c r="CR26" s="24" t="s">
        <v>105</v>
      </c>
      <c r="CS26" s="23">
        <v>762</v>
      </c>
      <c r="CT26" s="23">
        <v>157</v>
      </c>
      <c r="CU26" s="23">
        <v>4487</v>
      </c>
    </row>
    <row r="27" spans="1:99" ht="13.5">
      <c r="A27" s="20">
        <v>24</v>
      </c>
      <c r="B27" s="21" t="s">
        <v>174</v>
      </c>
      <c r="C27" s="22" t="s">
        <v>175</v>
      </c>
      <c r="D27" s="23">
        <v>416384</v>
      </c>
      <c r="E27" s="24">
        <v>2</v>
      </c>
      <c r="F27" s="24">
        <v>2</v>
      </c>
      <c r="G27" s="24">
        <v>32</v>
      </c>
      <c r="H27" s="24">
        <v>31.2</v>
      </c>
      <c r="I27" s="25">
        <v>134447.57</v>
      </c>
      <c r="J27" s="25" t="s">
        <v>126</v>
      </c>
      <c r="K27" s="25">
        <v>36246.64</v>
      </c>
      <c r="L27" s="25" t="s">
        <v>126</v>
      </c>
      <c r="M27" s="24">
        <v>0</v>
      </c>
      <c r="N27" s="24">
        <v>0</v>
      </c>
      <c r="O27" s="26">
        <v>183.100000000002</v>
      </c>
      <c r="P27" s="26">
        <v>179.9</v>
      </c>
      <c r="Q27" s="24">
        <v>0</v>
      </c>
      <c r="R27" s="23">
        <v>0</v>
      </c>
      <c r="S27" s="26">
        <v>3.2</v>
      </c>
      <c r="T27" s="24">
        <v>0</v>
      </c>
      <c r="U27" s="24">
        <v>0</v>
      </c>
      <c r="V27" s="26">
        <v>22002.08</v>
      </c>
      <c r="W27" s="24" t="s">
        <v>105</v>
      </c>
      <c r="X27" s="26">
        <v>99.7</v>
      </c>
      <c r="Y27" s="27">
        <v>0.544511196067723</v>
      </c>
      <c r="Z27" s="26">
        <v>16374.5</v>
      </c>
      <c r="AA27" s="27">
        <v>0.7442250914459</v>
      </c>
      <c r="AB27" s="26" t="s">
        <v>126</v>
      </c>
      <c r="AC27" s="27" t="s">
        <v>129</v>
      </c>
      <c r="AD27" s="26">
        <v>4349</v>
      </c>
      <c r="AE27" s="26" t="s">
        <v>126</v>
      </c>
      <c r="AF27" s="27" t="s">
        <v>129</v>
      </c>
      <c r="AG27" s="26">
        <v>6352</v>
      </c>
      <c r="AH27" s="26">
        <v>0</v>
      </c>
      <c r="AI27" s="23">
        <v>513</v>
      </c>
      <c r="AJ27" s="25">
        <v>24929.56</v>
      </c>
      <c r="AK27" s="24">
        <v>1</v>
      </c>
      <c r="AL27" s="24">
        <v>526</v>
      </c>
      <c r="AM27" s="24">
        <v>477</v>
      </c>
      <c r="AN27" s="24">
        <v>12</v>
      </c>
      <c r="AO27" s="24">
        <v>31</v>
      </c>
      <c r="AP27" s="24">
        <v>29</v>
      </c>
      <c r="AQ27" s="24">
        <v>0</v>
      </c>
      <c r="AR27" s="24">
        <v>33</v>
      </c>
      <c r="AS27" s="24">
        <v>4</v>
      </c>
      <c r="AT27" s="24">
        <v>0</v>
      </c>
      <c r="AU27" s="24">
        <v>1</v>
      </c>
      <c r="AV27" s="26">
        <v>2757.17</v>
      </c>
      <c r="AW27" s="24">
        <v>0</v>
      </c>
      <c r="AX27" s="26">
        <v>0</v>
      </c>
      <c r="AY27" s="24" t="s">
        <v>105</v>
      </c>
      <c r="AZ27" s="26">
        <v>783</v>
      </c>
      <c r="BA27" s="26">
        <v>24291</v>
      </c>
      <c r="BB27" s="26">
        <v>22002.08</v>
      </c>
      <c r="BC27" s="27">
        <v>0.9057708616359971</v>
      </c>
      <c r="BD27" s="26">
        <v>2288.92</v>
      </c>
      <c r="BE27" s="23">
        <v>154143</v>
      </c>
      <c r="BF27" s="23">
        <v>7987143</v>
      </c>
      <c r="BG27" s="23">
        <v>7100924</v>
      </c>
      <c r="BH27" s="23">
        <v>32659</v>
      </c>
      <c r="BI27" s="23">
        <v>4680259</v>
      </c>
      <c r="BJ27" s="23">
        <v>6652</v>
      </c>
      <c r="BK27" s="24" t="s">
        <v>176</v>
      </c>
      <c r="BL27" s="24">
        <v>2008</v>
      </c>
      <c r="BM27" s="23">
        <v>7987143</v>
      </c>
      <c r="BN27" s="23">
        <v>7100924</v>
      </c>
      <c r="BO27" s="27">
        <v>1</v>
      </c>
      <c r="BP27" s="23">
        <v>4400645</v>
      </c>
      <c r="BQ27" s="23">
        <v>6652</v>
      </c>
      <c r="BR27" s="27">
        <v>0.940256725108589</v>
      </c>
      <c r="BS27" s="23">
        <v>0</v>
      </c>
      <c r="BT27" s="27">
        <v>0</v>
      </c>
      <c r="BU27" s="23">
        <v>0</v>
      </c>
      <c r="BV27" s="27">
        <v>0</v>
      </c>
      <c r="BW27" s="23">
        <v>1086</v>
      </c>
      <c r="BX27" s="23">
        <v>559</v>
      </c>
      <c r="BY27" s="27">
        <v>0.5147329650092081</v>
      </c>
      <c r="BZ27" s="23">
        <v>373</v>
      </c>
      <c r="CA27" s="27">
        <v>0.343462246777164</v>
      </c>
      <c r="CB27" s="23">
        <v>105</v>
      </c>
      <c r="CC27" s="27">
        <v>0.0966850828729282</v>
      </c>
      <c r="CD27" s="23">
        <v>3937</v>
      </c>
      <c r="CE27" s="23">
        <v>20239</v>
      </c>
      <c r="CF27" s="23" t="s">
        <v>177</v>
      </c>
      <c r="CG27" s="23">
        <v>4</v>
      </c>
      <c r="CH27" s="23">
        <v>18</v>
      </c>
      <c r="CI27" s="23">
        <v>1</v>
      </c>
      <c r="CJ27" s="23">
        <v>2354646</v>
      </c>
      <c r="CK27" s="23">
        <v>484996</v>
      </c>
      <c r="CL27" s="23">
        <v>190037</v>
      </c>
      <c r="CM27" s="24">
        <v>2</v>
      </c>
      <c r="CN27" s="23">
        <v>928</v>
      </c>
      <c r="CO27" s="23">
        <v>40</v>
      </c>
      <c r="CP27" s="24">
        <v>0</v>
      </c>
      <c r="CQ27" s="24">
        <v>0</v>
      </c>
      <c r="CR27" s="24" t="s">
        <v>105</v>
      </c>
      <c r="CS27" s="23">
        <v>435</v>
      </c>
      <c r="CT27" s="23">
        <v>756</v>
      </c>
      <c r="CU27" s="23">
        <v>6016</v>
      </c>
    </row>
    <row r="28" spans="1:99" ht="13.5">
      <c r="A28" s="20">
        <v>25</v>
      </c>
      <c r="B28" s="21" t="s">
        <v>178</v>
      </c>
      <c r="C28" s="22" t="s">
        <v>179</v>
      </c>
      <c r="D28" s="23">
        <v>533320</v>
      </c>
      <c r="E28" s="24">
        <v>3</v>
      </c>
      <c r="F28" s="24">
        <v>2.9</v>
      </c>
      <c r="G28" s="24">
        <v>23</v>
      </c>
      <c r="H28" s="24">
        <v>20.7</v>
      </c>
      <c r="I28" s="25">
        <v>79800</v>
      </c>
      <c r="J28" s="25">
        <v>76196.43</v>
      </c>
      <c r="K28" s="25">
        <v>59526.4</v>
      </c>
      <c r="L28" s="25">
        <v>24842</v>
      </c>
      <c r="M28" s="24">
        <v>14</v>
      </c>
      <c r="N28" s="24">
        <v>6</v>
      </c>
      <c r="O28" s="26">
        <v>572.85</v>
      </c>
      <c r="P28" s="26">
        <v>588.85</v>
      </c>
      <c r="Q28" s="24">
        <v>900.88</v>
      </c>
      <c r="R28" s="23">
        <v>11</v>
      </c>
      <c r="S28" s="26">
        <v>4.6</v>
      </c>
      <c r="T28" s="24">
        <v>42</v>
      </c>
      <c r="U28" s="24">
        <v>1.3</v>
      </c>
      <c r="V28" s="26">
        <v>23854.4</v>
      </c>
      <c r="W28" s="24" t="s">
        <v>105</v>
      </c>
      <c r="X28" s="26">
        <v>655.75</v>
      </c>
      <c r="Y28" s="27">
        <v>1.12</v>
      </c>
      <c r="Z28" s="26" t="s">
        <v>126</v>
      </c>
      <c r="AA28" s="27" t="s">
        <v>129</v>
      </c>
      <c r="AB28" s="26" t="s">
        <v>126</v>
      </c>
      <c r="AC28" s="27" t="s">
        <v>129</v>
      </c>
      <c r="AD28" s="26">
        <v>4754</v>
      </c>
      <c r="AE28" s="26">
        <v>0</v>
      </c>
      <c r="AF28" s="27">
        <v>0</v>
      </c>
      <c r="AG28" s="26">
        <v>6932</v>
      </c>
      <c r="AH28" s="26">
        <v>0</v>
      </c>
      <c r="AI28" s="23">
        <v>2088</v>
      </c>
      <c r="AJ28" s="25">
        <v>59506</v>
      </c>
      <c r="AK28" s="24">
        <v>1</v>
      </c>
      <c r="AL28" s="24">
        <v>548</v>
      </c>
      <c r="AM28" s="24">
        <v>541</v>
      </c>
      <c r="AN28" s="24">
        <v>58</v>
      </c>
      <c r="AO28" s="24">
        <v>45</v>
      </c>
      <c r="AP28" s="24">
        <v>20</v>
      </c>
      <c r="AQ28" s="24">
        <v>10</v>
      </c>
      <c r="AR28" s="24">
        <v>151</v>
      </c>
      <c r="AS28" s="24">
        <v>58</v>
      </c>
      <c r="AT28" s="24">
        <v>11</v>
      </c>
      <c r="AU28" s="24">
        <v>9</v>
      </c>
      <c r="AV28" s="26">
        <v>5622.69</v>
      </c>
      <c r="AW28" s="24">
        <v>0</v>
      </c>
      <c r="AX28" s="26">
        <v>0</v>
      </c>
      <c r="AY28" s="24" t="s">
        <v>105</v>
      </c>
      <c r="AZ28" s="26">
        <v>8472</v>
      </c>
      <c r="BA28" s="26">
        <v>28844</v>
      </c>
      <c r="BB28" s="26">
        <v>23854.4</v>
      </c>
      <c r="BC28" s="27">
        <v>0.8270142837331851</v>
      </c>
      <c r="BD28" s="26">
        <v>4989.6</v>
      </c>
      <c r="BE28" s="23">
        <v>78452</v>
      </c>
      <c r="BF28" s="23">
        <v>543681</v>
      </c>
      <c r="BG28" s="23">
        <v>0</v>
      </c>
      <c r="BH28" s="23">
        <v>809</v>
      </c>
      <c r="BI28" s="23">
        <v>15706</v>
      </c>
      <c r="BJ28" s="23">
        <v>1146</v>
      </c>
      <c r="BK28" s="24" t="s">
        <v>180</v>
      </c>
      <c r="BL28" s="24">
        <v>2007</v>
      </c>
      <c r="BM28" s="23">
        <v>543681</v>
      </c>
      <c r="BN28" s="23">
        <v>0</v>
      </c>
      <c r="BO28" s="27">
        <v>1</v>
      </c>
      <c r="BP28" s="23">
        <v>15706</v>
      </c>
      <c r="BQ28" s="23">
        <v>1146</v>
      </c>
      <c r="BR28" s="27">
        <v>1</v>
      </c>
      <c r="BS28" s="23">
        <v>543681</v>
      </c>
      <c r="BT28" s="27">
        <v>1</v>
      </c>
      <c r="BU28" s="23">
        <v>15706</v>
      </c>
      <c r="BV28" s="27">
        <v>1</v>
      </c>
      <c r="BW28" s="23">
        <v>956</v>
      </c>
      <c r="BX28" s="23">
        <v>456</v>
      </c>
      <c r="BY28" s="27">
        <v>0.476987447698745</v>
      </c>
      <c r="BZ28" s="23">
        <v>86</v>
      </c>
      <c r="CA28" s="27">
        <v>0.0899581589958159</v>
      </c>
      <c r="CB28" s="23">
        <v>31</v>
      </c>
      <c r="CC28" s="27">
        <v>0.0324267782426778</v>
      </c>
      <c r="CD28" s="23">
        <v>3601</v>
      </c>
      <c r="CE28" s="23">
        <v>12428</v>
      </c>
      <c r="CF28" s="23">
        <v>1130</v>
      </c>
      <c r="CG28" s="23">
        <v>11</v>
      </c>
      <c r="CH28" s="23">
        <v>39</v>
      </c>
      <c r="CI28" s="23">
        <v>0</v>
      </c>
      <c r="CJ28" s="23">
        <v>5624417</v>
      </c>
      <c r="CK28" s="23">
        <v>126539</v>
      </c>
      <c r="CL28" s="23">
        <v>50358</v>
      </c>
      <c r="CM28" s="24">
        <v>2</v>
      </c>
      <c r="CN28" s="23">
        <v>277</v>
      </c>
      <c r="CO28" s="23">
        <v>136</v>
      </c>
      <c r="CP28" s="24">
        <v>1</v>
      </c>
      <c r="CQ28" s="24">
        <v>0</v>
      </c>
      <c r="CR28" s="24" t="s">
        <v>105</v>
      </c>
      <c r="CS28" s="23">
        <v>311</v>
      </c>
      <c r="CT28" s="23">
        <v>432</v>
      </c>
      <c r="CU28" s="23">
        <v>4485</v>
      </c>
    </row>
    <row r="29" spans="1:99" ht="13.5">
      <c r="A29" s="20">
        <v>26</v>
      </c>
      <c r="B29" s="21" t="s">
        <v>181</v>
      </c>
      <c r="C29" s="22" t="s">
        <v>104</v>
      </c>
      <c r="D29" s="23">
        <v>494712</v>
      </c>
      <c r="E29" s="24">
        <v>3</v>
      </c>
      <c r="F29" s="24">
        <v>2.8</v>
      </c>
      <c r="G29" s="24">
        <v>31</v>
      </c>
      <c r="H29" s="24">
        <v>29.5</v>
      </c>
      <c r="I29" s="25">
        <v>269983.36</v>
      </c>
      <c r="J29" s="25">
        <v>78042.72</v>
      </c>
      <c r="K29" s="25">
        <v>14390.14</v>
      </c>
      <c r="L29" s="25">
        <v>25470.32</v>
      </c>
      <c r="M29" s="24">
        <v>5</v>
      </c>
      <c r="N29" s="24">
        <v>1</v>
      </c>
      <c r="O29" s="26">
        <v>481.75</v>
      </c>
      <c r="P29" s="26">
        <v>501.14</v>
      </c>
      <c r="Q29" s="24">
        <v>0.36</v>
      </c>
      <c r="R29" s="23">
        <v>85</v>
      </c>
      <c r="S29" s="26">
        <v>4.4</v>
      </c>
      <c r="T29" s="24">
        <v>106</v>
      </c>
      <c r="U29" s="24">
        <v>8.1</v>
      </c>
      <c r="V29" s="26">
        <v>31693.68</v>
      </c>
      <c r="W29" s="24" t="s">
        <v>105</v>
      </c>
      <c r="X29" s="26">
        <v>602.57</v>
      </c>
      <c r="Y29" s="27">
        <v>1.19193337816988</v>
      </c>
      <c r="Z29" s="26" t="s">
        <v>126</v>
      </c>
      <c r="AA29" s="27" t="s">
        <v>129</v>
      </c>
      <c r="AB29" s="26">
        <v>7641</v>
      </c>
      <c r="AC29" s="27">
        <v>0.24108907517208503</v>
      </c>
      <c r="AD29" s="26">
        <v>5091</v>
      </c>
      <c r="AE29" s="26">
        <v>5091</v>
      </c>
      <c r="AF29" s="27">
        <v>1</v>
      </c>
      <c r="AG29" s="26">
        <v>8652</v>
      </c>
      <c r="AH29" s="26">
        <v>0</v>
      </c>
      <c r="AI29" s="23">
        <v>30</v>
      </c>
      <c r="AJ29" s="25">
        <v>43312.27</v>
      </c>
      <c r="AK29" s="24">
        <v>1</v>
      </c>
      <c r="AL29" s="24">
        <v>324</v>
      </c>
      <c r="AM29" s="24">
        <v>231</v>
      </c>
      <c r="AN29" s="24">
        <v>199</v>
      </c>
      <c r="AO29" s="24">
        <v>45</v>
      </c>
      <c r="AP29" s="24">
        <v>34</v>
      </c>
      <c r="AQ29" s="24">
        <v>7</v>
      </c>
      <c r="AR29" s="24">
        <v>344</v>
      </c>
      <c r="AS29" s="24">
        <v>53</v>
      </c>
      <c r="AT29" s="24">
        <v>68</v>
      </c>
      <c r="AU29" s="24">
        <v>0</v>
      </c>
      <c r="AV29" s="26">
        <v>2484.26</v>
      </c>
      <c r="AW29" s="24">
        <v>0</v>
      </c>
      <c r="AX29" s="26">
        <v>0</v>
      </c>
      <c r="AY29" s="24" t="s">
        <v>105</v>
      </c>
      <c r="AZ29" s="26" t="s">
        <v>126</v>
      </c>
      <c r="BA29" s="26">
        <v>40636.72</v>
      </c>
      <c r="BB29" s="26">
        <v>31693.68</v>
      </c>
      <c r="BC29" s="27">
        <v>0.7799271201022131</v>
      </c>
      <c r="BD29" s="26">
        <v>8943.04</v>
      </c>
      <c r="BE29" s="23">
        <v>374340</v>
      </c>
      <c r="BF29" s="23">
        <v>2474480</v>
      </c>
      <c r="BG29" s="23">
        <v>1685032</v>
      </c>
      <c r="BH29" s="23">
        <v>9173</v>
      </c>
      <c r="BI29" s="23">
        <v>35881</v>
      </c>
      <c r="BJ29" s="23">
        <v>5669</v>
      </c>
      <c r="BK29" s="24" t="s">
        <v>182</v>
      </c>
      <c r="BL29" s="24">
        <v>2008</v>
      </c>
      <c r="BM29" s="23">
        <v>2206891</v>
      </c>
      <c r="BN29" s="23">
        <v>1674746</v>
      </c>
      <c r="BO29" s="27">
        <v>0.8918605121075941</v>
      </c>
      <c r="BP29" s="23">
        <v>7409</v>
      </c>
      <c r="BQ29" s="23">
        <v>5669</v>
      </c>
      <c r="BR29" s="27">
        <v>0.20648811348624602</v>
      </c>
      <c r="BS29" s="23">
        <v>967392</v>
      </c>
      <c r="BT29" s="27">
        <v>0.39094759302964704</v>
      </c>
      <c r="BU29" s="23">
        <v>16847</v>
      </c>
      <c r="BV29" s="27">
        <v>0.46952426075081505</v>
      </c>
      <c r="BW29" s="23">
        <v>990</v>
      </c>
      <c r="BX29" s="23">
        <v>514</v>
      </c>
      <c r="BY29" s="27">
        <v>0.5191919191919191</v>
      </c>
      <c r="BZ29" s="23">
        <v>164</v>
      </c>
      <c r="CA29" s="27">
        <v>0.165656565656566</v>
      </c>
      <c r="CB29" s="23">
        <v>197</v>
      </c>
      <c r="CC29" s="27">
        <v>0.19898989898989902</v>
      </c>
      <c r="CD29" s="23">
        <v>4511</v>
      </c>
      <c r="CE29" s="23">
        <v>13470</v>
      </c>
      <c r="CF29" s="23">
        <v>554</v>
      </c>
      <c r="CG29" s="23">
        <v>25</v>
      </c>
      <c r="CH29" s="23">
        <v>36</v>
      </c>
      <c r="CI29" s="23">
        <v>0</v>
      </c>
      <c r="CJ29" s="23" t="s">
        <v>183</v>
      </c>
      <c r="CK29" s="23" t="s">
        <v>184</v>
      </c>
      <c r="CL29" s="23" t="s">
        <v>185</v>
      </c>
      <c r="CM29" s="24">
        <v>0</v>
      </c>
      <c r="CN29" s="23">
        <v>0</v>
      </c>
      <c r="CO29" s="23">
        <v>0</v>
      </c>
      <c r="CP29" s="24">
        <v>0</v>
      </c>
      <c r="CQ29" s="24">
        <v>0</v>
      </c>
      <c r="CR29" s="24" t="s">
        <v>105</v>
      </c>
      <c r="CS29" s="23">
        <v>847</v>
      </c>
      <c r="CT29" s="23">
        <v>1248</v>
      </c>
      <c r="CU29" s="23">
        <v>6606</v>
      </c>
    </row>
    <row r="30" spans="1:99" ht="13.5">
      <c r="A30" s="20">
        <v>27</v>
      </c>
      <c r="B30" s="21" t="s">
        <v>186</v>
      </c>
      <c r="C30" s="22" t="s">
        <v>187</v>
      </c>
      <c r="D30" s="23">
        <v>591616</v>
      </c>
      <c r="E30" s="24">
        <v>4</v>
      </c>
      <c r="F30" s="24">
        <v>4</v>
      </c>
      <c r="G30" s="24">
        <v>20</v>
      </c>
      <c r="H30" s="24">
        <v>18.7</v>
      </c>
      <c r="I30" s="25">
        <v>69067.39</v>
      </c>
      <c r="J30" s="25" t="s">
        <v>126</v>
      </c>
      <c r="K30" s="25">
        <v>186115.08</v>
      </c>
      <c r="L30" s="25">
        <v>25220</v>
      </c>
      <c r="M30" s="24">
        <v>1</v>
      </c>
      <c r="N30" s="24">
        <v>0</v>
      </c>
      <c r="O30" s="26">
        <v>385.48</v>
      </c>
      <c r="P30" s="26">
        <v>358.46</v>
      </c>
      <c r="Q30" s="24">
        <v>0.67</v>
      </c>
      <c r="R30" s="23">
        <v>0</v>
      </c>
      <c r="S30" s="26">
        <v>8.02</v>
      </c>
      <c r="T30" s="24">
        <v>228</v>
      </c>
      <c r="U30" s="24">
        <v>19</v>
      </c>
      <c r="V30" s="26">
        <v>25327.93</v>
      </c>
      <c r="W30" s="24" t="s">
        <v>105</v>
      </c>
      <c r="X30" s="26">
        <v>436.02</v>
      </c>
      <c r="Y30" s="27">
        <v>1.18975114603798</v>
      </c>
      <c r="Z30" s="26">
        <v>17270.65</v>
      </c>
      <c r="AA30" s="27">
        <v>0.6818816223828791</v>
      </c>
      <c r="AB30" s="26">
        <v>4909.07</v>
      </c>
      <c r="AC30" s="27">
        <v>0.19382041880248402</v>
      </c>
      <c r="AD30" s="26">
        <v>5500</v>
      </c>
      <c r="AE30" s="26">
        <v>3691</v>
      </c>
      <c r="AF30" s="27">
        <v>0.6710909090909091</v>
      </c>
      <c r="AG30" s="26">
        <v>10059</v>
      </c>
      <c r="AH30" s="26">
        <v>0</v>
      </c>
      <c r="AI30" s="23">
        <v>0</v>
      </c>
      <c r="AJ30" s="25">
        <v>71577.3</v>
      </c>
      <c r="AK30" s="24">
        <v>0</v>
      </c>
      <c r="AL30" s="24">
        <v>637</v>
      </c>
      <c r="AM30" s="24">
        <v>412</v>
      </c>
      <c r="AN30" s="24">
        <v>3</v>
      </c>
      <c r="AO30" s="24">
        <v>38</v>
      </c>
      <c r="AP30" s="24">
        <v>15</v>
      </c>
      <c r="AQ30" s="24">
        <v>1</v>
      </c>
      <c r="AR30" s="24">
        <v>116</v>
      </c>
      <c r="AS30" s="24">
        <v>47</v>
      </c>
      <c r="AT30" s="24">
        <v>61</v>
      </c>
      <c r="AU30" s="24">
        <v>12</v>
      </c>
      <c r="AV30" s="26">
        <v>5392.93</v>
      </c>
      <c r="AW30" s="24">
        <v>0</v>
      </c>
      <c r="AX30" s="26">
        <v>0</v>
      </c>
      <c r="AY30" s="24" t="s">
        <v>105</v>
      </c>
      <c r="AZ30" s="26">
        <v>8014.69</v>
      </c>
      <c r="BA30" s="26">
        <v>31520.46</v>
      </c>
      <c r="BB30" s="26">
        <v>25327.93</v>
      </c>
      <c r="BC30" s="27">
        <v>0.8035393519003211</v>
      </c>
      <c r="BD30" s="26">
        <v>6192.53</v>
      </c>
      <c r="BE30" s="23">
        <v>70858</v>
      </c>
      <c r="BF30" s="23">
        <v>7380049</v>
      </c>
      <c r="BG30" s="23">
        <v>6615022</v>
      </c>
      <c r="BH30" s="23">
        <v>876</v>
      </c>
      <c r="BI30" s="23">
        <v>44911</v>
      </c>
      <c r="BJ30" s="23">
        <v>7499</v>
      </c>
      <c r="BK30" s="24" t="s">
        <v>188</v>
      </c>
      <c r="BL30" s="24">
        <v>2006</v>
      </c>
      <c r="BM30" s="23">
        <v>5361847</v>
      </c>
      <c r="BN30" s="23">
        <v>5286000</v>
      </c>
      <c r="BO30" s="27">
        <v>0.7265327100131721</v>
      </c>
      <c r="BP30" s="23">
        <v>30000</v>
      </c>
      <c r="BQ30" s="23">
        <v>6011</v>
      </c>
      <c r="BR30" s="27">
        <v>0.6679877980895551</v>
      </c>
      <c r="BS30" s="23">
        <v>5526150</v>
      </c>
      <c r="BT30" s="27">
        <v>0.748795841328425</v>
      </c>
      <c r="BU30" s="23">
        <v>30000</v>
      </c>
      <c r="BV30" s="27">
        <v>0.6679877980895551</v>
      </c>
      <c r="BW30" s="23">
        <v>1319</v>
      </c>
      <c r="BX30" s="23">
        <v>216</v>
      </c>
      <c r="BY30" s="27">
        <v>0.163760424564064</v>
      </c>
      <c r="BZ30" s="23">
        <v>282</v>
      </c>
      <c r="CA30" s="27">
        <v>0.21379833206975</v>
      </c>
      <c r="CB30" s="23">
        <v>408</v>
      </c>
      <c r="CC30" s="27">
        <v>0.309325246398787</v>
      </c>
      <c r="CD30" s="23">
        <v>2469</v>
      </c>
      <c r="CE30" s="23">
        <v>7354</v>
      </c>
      <c r="CF30" s="23">
        <v>1093</v>
      </c>
      <c r="CG30" s="23">
        <v>12</v>
      </c>
      <c r="CH30" s="23">
        <v>21</v>
      </c>
      <c r="CI30" s="23">
        <v>0</v>
      </c>
      <c r="CJ30" s="23">
        <v>1762546</v>
      </c>
      <c r="CK30" s="23">
        <v>313077</v>
      </c>
      <c r="CL30" s="23">
        <v>78737</v>
      </c>
      <c r="CM30" s="24">
        <v>1</v>
      </c>
      <c r="CN30" s="23">
        <v>1393</v>
      </c>
      <c r="CO30" s="23">
        <v>120</v>
      </c>
      <c r="CP30" s="24">
        <v>3</v>
      </c>
      <c r="CQ30" s="24">
        <v>0</v>
      </c>
      <c r="CR30" s="24" t="s">
        <v>110</v>
      </c>
      <c r="CS30" s="23">
        <v>440</v>
      </c>
      <c r="CT30" s="23">
        <v>304</v>
      </c>
      <c r="CU30" s="23">
        <v>4486</v>
      </c>
    </row>
    <row r="31" spans="1:99" ht="13.5">
      <c r="A31" s="20">
        <v>28</v>
      </c>
      <c r="B31" s="21" t="s">
        <v>189</v>
      </c>
      <c r="C31" s="22" t="s">
        <v>154</v>
      </c>
      <c r="D31" s="23">
        <v>432107</v>
      </c>
      <c r="E31" s="24">
        <v>2</v>
      </c>
      <c r="F31" s="24">
        <v>2</v>
      </c>
      <c r="G31" s="24">
        <v>19</v>
      </c>
      <c r="H31" s="24">
        <v>17.4</v>
      </c>
      <c r="I31" s="25">
        <v>39500</v>
      </c>
      <c r="J31" s="25" t="s">
        <v>126</v>
      </c>
      <c r="K31" s="25">
        <v>101000</v>
      </c>
      <c r="L31" s="25" t="s">
        <v>126</v>
      </c>
      <c r="M31" s="24">
        <v>2</v>
      </c>
      <c r="N31" s="24">
        <v>0</v>
      </c>
      <c r="O31" s="26">
        <v>404.02</v>
      </c>
      <c r="P31" s="26">
        <v>419.07</v>
      </c>
      <c r="Q31" s="24">
        <v>0</v>
      </c>
      <c r="R31" s="23">
        <v>0</v>
      </c>
      <c r="S31" s="26">
        <v>6.15</v>
      </c>
      <c r="T31" s="24">
        <v>1146</v>
      </c>
      <c r="U31" s="24">
        <v>0</v>
      </c>
      <c r="V31" s="26">
        <v>22679</v>
      </c>
      <c r="W31" s="24" t="s">
        <v>110</v>
      </c>
      <c r="X31" s="26">
        <v>220.27</v>
      </c>
      <c r="Y31" s="27">
        <v>0.518014204411834</v>
      </c>
      <c r="Z31" s="26">
        <v>16826.07</v>
      </c>
      <c r="AA31" s="27">
        <v>0.7419229242911941</v>
      </c>
      <c r="AB31" s="26">
        <v>14852.76</v>
      </c>
      <c r="AC31" s="27">
        <v>0.6549124740949781</v>
      </c>
      <c r="AD31" s="26">
        <v>4664</v>
      </c>
      <c r="AE31" s="26">
        <v>4624</v>
      </c>
      <c r="AF31" s="27">
        <v>0.9914236706689541</v>
      </c>
      <c r="AG31" s="26">
        <v>6709</v>
      </c>
      <c r="AH31" s="26">
        <v>0</v>
      </c>
      <c r="AI31" s="23">
        <v>0</v>
      </c>
      <c r="AJ31" s="25">
        <v>56659</v>
      </c>
      <c r="AK31" s="24">
        <v>0</v>
      </c>
      <c r="AL31" s="24">
        <v>365</v>
      </c>
      <c r="AM31" s="24">
        <v>162</v>
      </c>
      <c r="AN31" s="24">
        <v>30</v>
      </c>
      <c r="AO31" s="24">
        <v>36</v>
      </c>
      <c r="AP31" s="24">
        <v>19</v>
      </c>
      <c r="AQ31" s="24">
        <v>22</v>
      </c>
      <c r="AR31" s="24">
        <v>111</v>
      </c>
      <c r="AS31" s="24">
        <v>16</v>
      </c>
      <c r="AT31" s="24">
        <v>16</v>
      </c>
      <c r="AU31" s="24">
        <v>1</v>
      </c>
      <c r="AV31" s="26">
        <v>4643.57</v>
      </c>
      <c r="AW31" s="24">
        <v>0</v>
      </c>
      <c r="AX31" s="26">
        <v>0</v>
      </c>
      <c r="AY31" s="24" t="s">
        <v>110</v>
      </c>
      <c r="AZ31" s="26">
        <v>0</v>
      </c>
      <c r="BA31" s="26">
        <v>29596.88</v>
      </c>
      <c r="BB31" s="26">
        <v>22679</v>
      </c>
      <c r="BC31" s="27">
        <v>0.766263200715751</v>
      </c>
      <c r="BD31" s="26">
        <v>6917.88</v>
      </c>
      <c r="BE31" s="23">
        <v>58745</v>
      </c>
      <c r="BF31" s="23">
        <v>95654</v>
      </c>
      <c r="BG31" s="23">
        <v>14043</v>
      </c>
      <c r="BH31" s="23">
        <v>1680</v>
      </c>
      <c r="BI31" s="23">
        <v>14096</v>
      </c>
      <c r="BJ31" s="23">
        <v>4961</v>
      </c>
      <c r="BK31" s="24" t="s">
        <v>190</v>
      </c>
      <c r="BL31" s="24">
        <v>2013</v>
      </c>
      <c r="BM31" s="23">
        <v>81271</v>
      </c>
      <c r="BN31" s="23">
        <v>12249</v>
      </c>
      <c r="BO31" s="27">
        <v>0.8496351433290821</v>
      </c>
      <c r="BP31" s="23">
        <v>14096</v>
      </c>
      <c r="BQ31" s="23">
        <v>4961</v>
      </c>
      <c r="BR31" s="27">
        <v>1</v>
      </c>
      <c r="BS31" s="23">
        <v>95654</v>
      </c>
      <c r="BT31" s="27">
        <v>1</v>
      </c>
      <c r="BU31" s="23">
        <v>14096</v>
      </c>
      <c r="BV31" s="27">
        <v>1</v>
      </c>
      <c r="BW31" s="23">
        <v>799</v>
      </c>
      <c r="BX31" s="23">
        <v>421</v>
      </c>
      <c r="BY31" s="27">
        <v>0.526908635794743</v>
      </c>
      <c r="BZ31" s="23">
        <v>237</v>
      </c>
      <c r="CA31" s="27">
        <v>0.296620775969962</v>
      </c>
      <c r="CB31" s="23">
        <v>83</v>
      </c>
      <c r="CC31" s="27">
        <v>0.103879849812265</v>
      </c>
      <c r="CD31" s="23">
        <v>3680</v>
      </c>
      <c r="CE31" s="23">
        <v>15033</v>
      </c>
      <c r="CF31" s="23">
        <v>982</v>
      </c>
      <c r="CG31" s="23">
        <v>6</v>
      </c>
      <c r="CH31" s="23">
        <v>6</v>
      </c>
      <c r="CI31" s="23">
        <v>0</v>
      </c>
      <c r="CJ31" s="23">
        <v>3427472</v>
      </c>
      <c r="CK31" s="23">
        <v>386890</v>
      </c>
      <c r="CL31" s="23">
        <v>122548</v>
      </c>
      <c r="CM31" s="24">
        <v>0</v>
      </c>
      <c r="CN31" s="23">
        <v>3856</v>
      </c>
      <c r="CO31" s="23">
        <v>2424</v>
      </c>
      <c r="CP31" s="24">
        <v>3</v>
      </c>
      <c r="CQ31" s="24">
        <v>0</v>
      </c>
      <c r="CR31" s="24" t="s">
        <v>105</v>
      </c>
      <c r="CS31" s="23">
        <v>3976</v>
      </c>
      <c r="CT31" s="23">
        <v>382</v>
      </c>
      <c r="CU31" s="23">
        <v>9470</v>
      </c>
    </row>
    <row r="32" spans="1:99" ht="13.5">
      <c r="A32" s="20">
        <v>29</v>
      </c>
      <c r="B32" s="21" t="s">
        <v>191</v>
      </c>
      <c r="C32" s="22" t="s">
        <v>170</v>
      </c>
      <c r="D32" s="23">
        <v>903921</v>
      </c>
      <c r="E32" s="24">
        <v>3</v>
      </c>
      <c r="F32" s="24">
        <v>3</v>
      </c>
      <c r="G32" s="24">
        <v>29</v>
      </c>
      <c r="H32" s="24">
        <v>28.9</v>
      </c>
      <c r="I32" s="25">
        <v>311163.72</v>
      </c>
      <c r="J32" s="25">
        <v>165721.83</v>
      </c>
      <c r="K32" s="25">
        <v>27031.12</v>
      </c>
      <c r="L32" s="25">
        <v>419407.35</v>
      </c>
      <c r="M32" s="24">
        <v>0</v>
      </c>
      <c r="N32" s="24">
        <v>0</v>
      </c>
      <c r="O32" s="26">
        <v>497.82</v>
      </c>
      <c r="P32" s="26">
        <v>455.69</v>
      </c>
      <c r="Q32" s="24">
        <v>3.71</v>
      </c>
      <c r="R32" s="23">
        <v>0</v>
      </c>
      <c r="S32" s="26">
        <v>34.56</v>
      </c>
      <c r="T32" s="24">
        <v>0</v>
      </c>
      <c r="U32" s="24">
        <v>12.6</v>
      </c>
      <c r="V32" s="26">
        <v>27290.78</v>
      </c>
      <c r="W32" s="24" t="s">
        <v>105</v>
      </c>
      <c r="X32" s="26">
        <v>354.42</v>
      </c>
      <c r="Y32" s="27">
        <v>0.722937276899541</v>
      </c>
      <c r="Z32" s="26">
        <v>26135.5</v>
      </c>
      <c r="AA32" s="27">
        <v>0.9576677544577331</v>
      </c>
      <c r="AB32" s="26">
        <v>13654.38</v>
      </c>
      <c r="AC32" s="27">
        <v>0.5003294152823771</v>
      </c>
      <c r="AD32" s="26">
        <v>5474</v>
      </c>
      <c r="AE32" s="26">
        <v>0</v>
      </c>
      <c r="AF32" s="27">
        <v>0</v>
      </c>
      <c r="AG32" s="26">
        <v>8513</v>
      </c>
      <c r="AH32" s="26">
        <v>0</v>
      </c>
      <c r="AI32" s="23">
        <v>350</v>
      </c>
      <c r="AJ32" s="25">
        <v>0</v>
      </c>
      <c r="AK32" s="24">
        <v>1</v>
      </c>
      <c r="AL32" s="24">
        <v>172</v>
      </c>
      <c r="AM32" s="24">
        <v>185</v>
      </c>
      <c r="AN32" s="24">
        <v>11</v>
      </c>
      <c r="AO32" s="24">
        <v>111</v>
      </c>
      <c r="AP32" s="24">
        <v>105</v>
      </c>
      <c r="AQ32" s="24">
        <v>16</v>
      </c>
      <c r="AR32" s="24">
        <v>106</v>
      </c>
      <c r="AS32" s="24">
        <v>8</v>
      </c>
      <c r="AT32" s="24">
        <v>53</v>
      </c>
      <c r="AU32" s="24">
        <v>6</v>
      </c>
      <c r="AV32" s="26">
        <v>4554.87</v>
      </c>
      <c r="AW32" s="24">
        <v>2</v>
      </c>
      <c r="AX32" s="26" t="s">
        <v>126</v>
      </c>
      <c r="AY32" s="24" t="s">
        <v>105</v>
      </c>
      <c r="AZ32" s="26">
        <v>6110</v>
      </c>
      <c r="BA32" s="26">
        <v>29300</v>
      </c>
      <c r="BB32" s="26">
        <v>27290.78</v>
      </c>
      <c r="BC32" s="27">
        <v>0.9314259385665531</v>
      </c>
      <c r="BD32" s="26">
        <v>2009.22</v>
      </c>
      <c r="BE32" s="23">
        <v>219825</v>
      </c>
      <c r="BF32" s="23">
        <v>2525319</v>
      </c>
      <c r="BG32" s="23">
        <v>1414402</v>
      </c>
      <c r="BH32" s="23">
        <v>2728</v>
      </c>
      <c r="BI32" s="23">
        <v>79828</v>
      </c>
      <c r="BJ32" s="23">
        <v>5404</v>
      </c>
      <c r="BK32" s="24" t="s">
        <v>192</v>
      </c>
      <c r="BL32" s="24">
        <v>2015</v>
      </c>
      <c r="BM32" s="23">
        <v>2447404</v>
      </c>
      <c r="BN32" s="23">
        <v>1414402</v>
      </c>
      <c r="BO32" s="27">
        <v>0.9691464721882661</v>
      </c>
      <c r="BP32" s="23">
        <v>79828</v>
      </c>
      <c r="BQ32" s="23">
        <v>5404</v>
      </c>
      <c r="BR32" s="27">
        <v>1</v>
      </c>
      <c r="BS32" s="23">
        <v>77882</v>
      </c>
      <c r="BT32" s="27">
        <v>0.0308404601557269</v>
      </c>
      <c r="BU32" s="23">
        <v>79828</v>
      </c>
      <c r="BV32" s="27">
        <v>1</v>
      </c>
      <c r="BW32" s="23">
        <v>1515</v>
      </c>
      <c r="BX32" s="23">
        <v>846</v>
      </c>
      <c r="BY32" s="27">
        <v>0.558415841584159</v>
      </c>
      <c r="BZ32" s="23">
        <v>269</v>
      </c>
      <c r="CA32" s="27">
        <v>0.177557755775578</v>
      </c>
      <c r="CB32" s="23">
        <v>340</v>
      </c>
      <c r="CC32" s="27">
        <v>0.22442244224422403</v>
      </c>
      <c r="CD32" s="23">
        <v>4602</v>
      </c>
      <c r="CE32" s="23">
        <v>19402</v>
      </c>
      <c r="CF32" s="23">
        <v>1265</v>
      </c>
      <c r="CG32" s="23">
        <v>6</v>
      </c>
      <c r="CH32" s="23">
        <v>9</v>
      </c>
      <c r="CI32" s="23">
        <v>0</v>
      </c>
      <c r="CJ32" s="23">
        <v>5381497</v>
      </c>
      <c r="CK32" s="23">
        <v>737330</v>
      </c>
      <c r="CL32" s="23">
        <v>287674</v>
      </c>
      <c r="CM32" s="24">
        <v>0</v>
      </c>
      <c r="CN32" s="23">
        <v>0</v>
      </c>
      <c r="CO32" s="23">
        <v>0</v>
      </c>
      <c r="CP32" s="24">
        <v>0</v>
      </c>
      <c r="CQ32" s="24">
        <v>0</v>
      </c>
      <c r="CR32" s="24" t="s">
        <v>105</v>
      </c>
      <c r="CS32" s="23">
        <v>0</v>
      </c>
      <c r="CT32" s="23">
        <v>181</v>
      </c>
      <c r="CU32" s="23">
        <v>4783</v>
      </c>
    </row>
    <row r="33" spans="1:99" ht="27">
      <c r="A33" s="20">
        <v>30</v>
      </c>
      <c r="B33" s="21" t="s">
        <v>193</v>
      </c>
      <c r="C33" s="35" t="s">
        <v>137</v>
      </c>
      <c r="D33" s="36">
        <v>733201</v>
      </c>
      <c r="E33" s="37"/>
      <c r="F33" s="37"/>
      <c r="G33" s="37"/>
      <c r="H33" s="37"/>
      <c r="I33" s="38"/>
      <c r="J33" s="38"/>
      <c r="K33" s="38"/>
      <c r="L33" s="38"/>
      <c r="M33" s="37"/>
      <c r="N33" s="37"/>
      <c r="O33" s="39"/>
      <c r="P33" s="39"/>
      <c r="Q33" s="37"/>
      <c r="R33" s="36"/>
      <c r="S33" s="39"/>
      <c r="T33" s="37"/>
      <c r="U33" s="37"/>
      <c r="V33" s="39"/>
      <c r="W33" s="37"/>
      <c r="X33" s="39"/>
      <c r="Y33" s="40"/>
      <c r="Z33" s="39"/>
      <c r="AA33" s="40"/>
      <c r="AB33" s="39"/>
      <c r="AC33" s="40"/>
      <c r="AD33" s="39"/>
      <c r="AE33" s="39"/>
      <c r="AF33" s="40"/>
      <c r="AG33" s="39"/>
      <c r="AH33" s="39"/>
      <c r="AI33" s="36"/>
      <c r="AJ33" s="38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9"/>
      <c r="AW33" s="37"/>
      <c r="AX33" s="39"/>
      <c r="AY33" s="37"/>
      <c r="AZ33" s="39"/>
      <c r="BA33" s="39"/>
      <c r="BB33" s="39"/>
      <c r="BC33" s="40"/>
      <c r="BD33" s="39"/>
      <c r="BE33" s="36"/>
      <c r="BF33" s="36"/>
      <c r="BG33" s="36"/>
      <c r="BH33" s="36"/>
      <c r="BI33" s="36"/>
      <c r="BJ33" s="36"/>
      <c r="BK33" s="37"/>
      <c r="BL33" s="37"/>
      <c r="BM33" s="36"/>
      <c r="BN33" s="36"/>
      <c r="BO33" s="40"/>
      <c r="BP33" s="36"/>
      <c r="BQ33" s="36"/>
      <c r="BR33" s="40"/>
      <c r="BS33" s="36"/>
      <c r="BT33" s="40"/>
      <c r="BU33" s="36"/>
      <c r="BV33" s="40"/>
      <c r="BW33" s="36"/>
      <c r="BX33" s="36"/>
      <c r="BY33" s="40"/>
      <c r="BZ33" s="36"/>
      <c r="CA33" s="40"/>
      <c r="CB33" s="36"/>
      <c r="CC33" s="40"/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36"/>
      <c r="CO33" s="36"/>
      <c r="CP33" s="37"/>
      <c r="CQ33" s="37"/>
      <c r="CR33" s="37"/>
      <c r="CS33" s="36"/>
      <c r="CT33" s="36"/>
      <c r="CU33" s="36"/>
    </row>
    <row r="34" spans="1:99" ht="13.5">
      <c r="A34" s="20">
        <v>31</v>
      </c>
      <c r="B34" s="21" t="s">
        <v>194</v>
      </c>
      <c r="C34" s="22" t="s">
        <v>132</v>
      </c>
      <c r="D34" s="23">
        <v>1264154</v>
      </c>
      <c r="E34" s="24">
        <v>6</v>
      </c>
      <c r="F34" s="24">
        <v>5.8</v>
      </c>
      <c r="G34" s="24">
        <v>65</v>
      </c>
      <c r="H34" s="24">
        <v>62.8</v>
      </c>
      <c r="I34" s="25">
        <v>101705</v>
      </c>
      <c r="J34" s="25">
        <v>218570</v>
      </c>
      <c r="K34" s="25">
        <v>84302</v>
      </c>
      <c r="L34" s="25">
        <v>591892</v>
      </c>
      <c r="M34" s="24">
        <v>8</v>
      </c>
      <c r="N34" s="24">
        <v>2</v>
      </c>
      <c r="O34" s="26">
        <v>2402</v>
      </c>
      <c r="P34" s="26">
        <v>1585.56</v>
      </c>
      <c r="Q34" s="24">
        <v>61.864</v>
      </c>
      <c r="R34" s="23">
        <v>0</v>
      </c>
      <c r="S34" s="26">
        <v>58.2</v>
      </c>
      <c r="T34" s="24">
        <v>1032</v>
      </c>
      <c r="U34" s="24">
        <v>46</v>
      </c>
      <c r="V34" s="26">
        <v>43245</v>
      </c>
      <c r="W34" s="24" t="s">
        <v>105</v>
      </c>
      <c r="X34" s="26">
        <v>732.25</v>
      </c>
      <c r="Y34" s="27">
        <v>0.433345563867058</v>
      </c>
      <c r="Z34" s="26" t="s">
        <v>126</v>
      </c>
      <c r="AA34" s="27" t="s">
        <v>129</v>
      </c>
      <c r="AB34" s="26" t="s">
        <v>126</v>
      </c>
      <c r="AC34" s="27" t="s">
        <v>129</v>
      </c>
      <c r="AD34" s="26">
        <v>7217.7</v>
      </c>
      <c r="AE34" s="26">
        <v>60</v>
      </c>
      <c r="AF34" s="27">
        <v>0.008312897460409831</v>
      </c>
      <c r="AG34" s="26">
        <v>9983.07</v>
      </c>
      <c r="AH34" s="26">
        <v>3039</v>
      </c>
      <c r="AI34" s="23">
        <v>16859</v>
      </c>
      <c r="AJ34" s="25">
        <v>35051</v>
      </c>
      <c r="AK34" s="24">
        <v>1</v>
      </c>
      <c r="AL34" s="24">
        <v>489</v>
      </c>
      <c r="AM34" s="24">
        <v>228</v>
      </c>
      <c r="AN34" s="24">
        <v>67</v>
      </c>
      <c r="AO34" s="24">
        <v>100</v>
      </c>
      <c r="AP34" s="24">
        <v>46</v>
      </c>
      <c r="AQ34" s="24">
        <v>39</v>
      </c>
      <c r="AR34" s="24">
        <v>359</v>
      </c>
      <c r="AS34" s="24">
        <v>134</v>
      </c>
      <c r="AT34" s="24">
        <v>56</v>
      </c>
      <c r="AU34" s="24">
        <v>15</v>
      </c>
      <c r="AV34" s="26">
        <v>22247.5</v>
      </c>
      <c r="AW34" s="24">
        <v>16</v>
      </c>
      <c r="AX34" s="26">
        <v>79407</v>
      </c>
      <c r="AY34" s="24" t="s">
        <v>105</v>
      </c>
      <c r="AZ34" s="26">
        <v>122634</v>
      </c>
      <c r="BA34" s="26">
        <v>45080</v>
      </c>
      <c r="BB34" s="26">
        <v>43245</v>
      </c>
      <c r="BC34" s="27">
        <v>0.959294587400177</v>
      </c>
      <c r="BD34" s="26">
        <v>1005</v>
      </c>
      <c r="BE34" s="23">
        <v>555007</v>
      </c>
      <c r="BF34" s="23">
        <v>7029039</v>
      </c>
      <c r="BG34" s="23">
        <v>4100000</v>
      </c>
      <c r="BH34" s="23">
        <v>19452</v>
      </c>
      <c r="BI34" s="23">
        <v>107324</v>
      </c>
      <c r="BJ34" s="23">
        <v>4710</v>
      </c>
      <c r="BK34" s="24" t="s">
        <v>195</v>
      </c>
      <c r="BL34" s="24">
        <v>2002</v>
      </c>
      <c r="BM34" s="23">
        <v>6785333</v>
      </c>
      <c r="BN34" s="23">
        <v>4100000</v>
      </c>
      <c r="BO34" s="27">
        <v>0.9653286886016711</v>
      </c>
      <c r="BP34" s="23">
        <v>103651</v>
      </c>
      <c r="BQ34" s="23">
        <v>4710</v>
      </c>
      <c r="BR34" s="27">
        <v>0.965776527151429</v>
      </c>
      <c r="BS34" s="23">
        <v>7029039</v>
      </c>
      <c r="BT34" s="27">
        <v>1</v>
      </c>
      <c r="BU34" s="23">
        <v>107324</v>
      </c>
      <c r="BV34" s="27">
        <v>1</v>
      </c>
      <c r="BW34" s="23">
        <v>1312</v>
      </c>
      <c r="BX34" s="23">
        <v>351</v>
      </c>
      <c r="BY34" s="27">
        <v>0.26753048780487804</v>
      </c>
      <c r="BZ34" s="23">
        <v>205</v>
      </c>
      <c r="CA34" s="27">
        <v>0.15625</v>
      </c>
      <c r="CB34" s="23">
        <v>197</v>
      </c>
      <c r="CC34" s="27">
        <v>0.15015243902439</v>
      </c>
      <c r="CD34" s="23">
        <v>5027</v>
      </c>
      <c r="CE34" s="23">
        <v>23752</v>
      </c>
      <c r="CF34" s="23">
        <v>1962</v>
      </c>
      <c r="CG34" s="23">
        <v>15</v>
      </c>
      <c r="CH34" s="23">
        <v>39</v>
      </c>
      <c r="CI34" s="23">
        <v>0</v>
      </c>
      <c r="CJ34" s="23">
        <v>1462072</v>
      </c>
      <c r="CK34" s="23">
        <v>348464</v>
      </c>
      <c r="CL34" s="23">
        <v>110503</v>
      </c>
      <c r="CM34" s="24">
        <v>0</v>
      </c>
      <c r="CN34" s="23">
        <v>0</v>
      </c>
      <c r="CO34" s="23">
        <v>0</v>
      </c>
      <c r="CP34" s="24">
        <v>1</v>
      </c>
      <c r="CQ34" s="24">
        <v>0</v>
      </c>
      <c r="CR34" s="24" t="s">
        <v>105</v>
      </c>
      <c r="CS34" s="23">
        <v>1709</v>
      </c>
      <c r="CT34" s="23">
        <v>1574</v>
      </c>
      <c r="CU34" s="23">
        <v>8310</v>
      </c>
    </row>
    <row r="35" spans="1:99" ht="13.5">
      <c r="A35" s="20">
        <v>32</v>
      </c>
      <c r="B35" s="21" t="s">
        <v>196</v>
      </c>
      <c r="C35" s="22" t="s">
        <v>132</v>
      </c>
      <c r="D35" s="23">
        <v>197598</v>
      </c>
      <c r="E35" s="24">
        <v>1</v>
      </c>
      <c r="F35" s="24">
        <v>1</v>
      </c>
      <c r="G35" s="24">
        <v>22</v>
      </c>
      <c r="H35" s="24">
        <v>19.9</v>
      </c>
      <c r="I35" s="25">
        <v>39866</v>
      </c>
      <c r="J35" s="25" t="s">
        <v>126</v>
      </c>
      <c r="K35" s="25">
        <v>53920</v>
      </c>
      <c r="L35" s="25" t="s">
        <v>126</v>
      </c>
      <c r="M35" s="24">
        <v>0</v>
      </c>
      <c r="N35" s="24">
        <v>0</v>
      </c>
      <c r="O35" s="26">
        <v>156.12</v>
      </c>
      <c r="P35" s="26">
        <v>125.02</v>
      </c>
      <c r="Q35" s="24">
        <v>1</v>
      </c>
      <c r="R35" s="23">
        <v>375</v>
      </c>
      <c r="S35" s="26">
        <v>29.1</v>
      </c>
      <c r="T35" s="24">
        <v>19</v>
      </c>
      <c r="U35" s="24">
        <v>2</v>
      </c>
      <c r="V35" s="26">
        <v>16237.53</v>
      </c>
      <c r="W35" s="24" t="s">
        <v>110</v>
      </c>
      <c r="X35" s="26">
        <v>63.58</v>
      </c>
      <c r="Y35" s="27">
        <v>0.41253568647806904</v>
      </c>
      <c r="Z35" s="26" t="s">
        <v>126</v>
      </c>
      <c r="AA35" s="27" t="s">
        <v>129</v>
      </c>
      <c r="AB35" s="26" t="s">
        <v>126</v>
      </c>
      <c r="AC35" s="27" t="s">
        <v>129</v>
      </c>
      <c r="AD35" s="26">
        <v>4255</v>
      </c>
      <c r="AE35" s="26">
        <v>4255</v>
      </c>
      <c r="AF35" s="27">
        <v>1</v>
      </c>
      <c r="AG35" s="26">
        <v>6482</v>
      </c>
      <c r="AH35" s="26">
        <v>0</v>
      </c>
      <c r="AI35" s="23">
        <v>8848</v>
      </c>
      <c r="AJ35" s="25">
        <v>33188</v>
      </c>
      <c r="AK35" s="24">
        <v>1</v>
      </c>
      <c r="AL35" s="24">
        <v>453</v>
      </c>
      <c r="AM35" s="24">
        <v>374</v>
      </c>
      <c r="AN35" s="24">
        <v>3</v>
      </c>
      <c r="AO35" s="24">
        <v>10</v>
      </c>
      <c r="AP35" s="24">
        <v>5</v>
      </c>
      <c r="AQ35" s="24">
        <v>0</v>
      </c>
      <c r="AR35" s="24">
        <v>27</v>
      </c>
      <c r="AS35" s="24">
        <v>5</v>
      </c>
      <c r="AT35" s="24">
        <v>11</v>
      </c>
      <c r="AU35" s="24">
        <v>0</v>
      </c>
      <c r="AV35" s="26">
        <v>2674.42</v>
      </c>
      <c r="AW35" s="24">
        <v>1</v>
      </c>
      <c r="AX35" s="26">
        <v>3205</v>
      </c>
      <c r="AY35" s="24" t="s">
        <v>110</v>
      </c>
      <c r="AZ35" s="26">
        <v>0</v>
      </c>
      <c r="BA35" s="26">
        <v>17298</v>
      </c>
      <c r="BB35" s="26">
        <v>16237.53</v>
      </c>
      <c r="BC35" s="27">
        <v>0.93869406867846</v>
      </c>
      <c r="BD35" s="26">
        <v>1060.47</v>
      </c>
      <c r="BE35" s="23">
        <v>5335</v>
      </c>
      <c r="BF35" s="23">
        <v>288811</v>
      </c>
      <c r="BG35" s="23">
        <v>0</v>
      </c>
      <c r="BH35" s="23">
        <v>518</v>
      </c>
      <c r="BI35" s="23">
        <v>13824</v>
      </c>
      <c r="BJ35" s="23">
        <v>4373</v>
      </c>
      <c r="BK35" s="24" t="s">
        <v>197</v>
      </c>
      <c r="BL35" s="24">
        <v>2011</v>
      </c>
      <c r="BM35" s="23">
        <v>175534</v>
      </c>
      <c r="BN35" s="23">
        <v>0</v>
      </c>
      <c r="BO35" s="27">
        <v>0.607781559566637</v>
      </c>
      <c r="BP35" s="23">
        <v>4373</v>
      </c>
      <c r="BQ35" s="23">
        <v>4373</v>
      </c>
      <c r="BR35" s="27">
        <v>0.31633391203703703</v>
      </c>
      <c r="BS35" s="23">
        <v>206683</v>
      </c>
      <c r="BT35" s="27">
        <v>0.7156340998092181</v>
      </c>
      <c r="BU35" s="23">
        <v>9451</v>
      </c>
      <c r="BV35" s="27">
        <v>0.683666087962963</v>
      </c>
      <c r="BW35" s="23">
        <v>813</v>
      </c>
      <c r="BX35" s="23">
        <v>418</v>
      </c>
      <c r="BY35" s="27">
        <v>0.514145141451415</v>
      </c>
      <c r="BZ35" s="23">
        <v>42</v>
      </c>
      <c r="CA35" s="27">
        <v>0.0516605166051661</v>
      </c>
      <c r="CB35" s="23">
        <v>121</v>
      </c>
      <c r="CC35" s="27">
        <v>0.14883148831488302</v>
      </c>
      <c r="CD35" s="23">
        <v>2700</v>
      </c>
      <c r="CE35" s="23">
        <v>14345</v>
      </c>
      <c r="CF35" s="23">
        <v>585</v>
      </c>
      <c r="CG35" s="23">
        <v>0</v>
      </c>
      <c r="CH35" s="23">
        <v>0</v>
      </c>
      <c r="CI35" s="23">
        <v>0</v>
      </c>
      <c r="CJ35" s="23">
        <v>650285</v>
      </c>
      <c r="CK35" s="23">
        <v>59533</v>
      </c>
      <c r="CL35" s="23">
        <v>32645</v>
      </c>
      <c r="CM35" s="24">
        <v>0</v>
      </c>
      <c r="CN35" s="23">
        <v>613</v>
      </c>
      <c r="CO35" s="23">
        <v>0</v>
      </c>
      <c r="CP35" s="24">
        <v>0</v>
      </c>
      <c r="CQ35" s="24">
        <v>0</v>
      </c>
      <c r="CR35" s="24" t="s">
        <v>110</v>
      </c>
      <c r="CS35" s="23">
        <v>293</v>
      </c>
      <c r="CT35" s="23">
        <v>80</v>
      </c>
      <c r="CU35" s="23">
        <v>3686</v>
      </c>
    </row>
    <row r="36" spans="1:99" ht="13.5">
      <c r="A36" s="20">
        <v>33</v>
      </c>
      <c r="B36" s="21" t="s">
        <v>198</v>
      </c>
      <c r="C36" s="22" t="s">
        <v>175</v>
      </c>
      <c r="D36" s="23">
        <v>1536448</v>
      </c>
      <c r="E36" s="24">
        <v>5</v>
      </c>
      <c r="F36" s="24">
        <v>5</v>
      </c>
      <c r="G36" s="24">
        <v>92</v>
      </c>
      <c r="H36" s="24">
        <v>88.5</v>
      </c>
      <c r="I36" s="25">
        <v>205250</v>
      </c>
      <c r="J36" s="25">
        <v>385479.54</v>
      </c>
      <c r="K36" s="25">
        <v>346999</v>
      </c>
      <c r="L36" s="25">
        <v>304113.88</v>
      </c>
      <c r="M36" s="24">
        <v>0</v>
      </c>
      <c r="N36" s="24">
        <v>0</v>
      </c>
      <c r="O36" s="26">
        <v>1101.7</v>
      </c>
      <c r="P36" s="26">
        <v>1242.7</v>
      </c>
      <c r="Q36" s="24">
        <v>0</v>
      </c>
      <c r="R36" s="23">
        <v>0</v>
      </c>
      <c r="S36" s="26">
        <v>46</v>
      </c>
      <c r="T36" s="24">
        <v>196</v>
      </c>
      <c r="U36" s="24">
        <v>23.5</v>
      </c>
      <c r="V36" s="26">
        <v>69841.85</v>
      </c>
      <c r="W36" s="24" t="s">
        <v>105</v>
      </c>
      <c r="X36" s="26">
        <v>8903.29</v>
      </c>
      <c r="Y36" s="27">
        <v>7.16447251951396</v>
      </c>
      <c r="Z36" s="26">
        <v>44828.01</v>
      </c>
      <c r="AA36" s="27">
        <v>0.641850265993813</v>
      </c>
      <c r="AB36" s="26">
        <v>53291</v>
      </c>
      <c r="AC36" s="27">
        <v>0.763023888972013</v>
      </c>
      <c r="AD36" s="26">
        <v>12961</v>
      </c>
      <c r="AE36" s="26">
        <v>9501</v>
      </c>
      <c r="AF36" s="27">
        <v>0.7330452897153</v>
      </c>
      <c r="AG36" s="26">
        <v>20140</v>
      </c>
      <c r="AH36" s="26">
        <v>0</v>
      </c>
      <c r="AI36" s="23">
        <v>4785</v>
      </c>
      <c r="AJ36" s="25">
        <v>19718</v>
      </c>
      <c r="AK36" s="24">
        <v>1</v>
      </c>
      <c r="AL36" s="24">
        <v>416</v>
      </c>
      <c r="AM36" s="24">
        <v>302</v>
      </c>
      <c r="AN36" s="24">
        <v>17</v>
      </c>
      <c r="AO36" s="24">
        <v>123</v>
      </c>
      <c r="AP36" s="24">
        <v>39</v>
      </c>
      <c r="AQ36" s="24">
        <v>19</v>
      </c>
      <c r="AR36" s="24">
        <v>100</v>
      </c>
      <c r="AS36" s="24">
        <v>29</v>
      </c>
      <c r="AT36" s="24">
        <v>20</v>
      </c>
      <c r="AU36" s="24">
        <v>14</v>
      </c>
      <c r="AV36" s="26">
        <v>20941.345</v>
      </c>
      <c r="AW36" s="24">
        <v>5</v>
      </c>
      <c r="AX36" s="26">
        <v>10584.5</v>
      </c>
      <c r="AY36" s="24" t="s">
        <v>105</v>
      </c>
      <c r="AZ36" s="26">
        <v>25184</v>
      </c>
      <c r="BA36" s="26">
        <v>88979</v>
      </c>
      <c r="BB36" s="26">
        <v>69841.85</v>
      </c>
      <c r="BC36" s="27">
        <v>0.7849250946852631</v>
      </c>
      <c r="BD36" s="26">
        <v>19137.15</v>
      </c>
      <c r="BE36" s="23">
        <v>1618573</v>
      </c>
      <c r="BF36" s="23">
        <v>8684508</v>
      </c>
      <c r="BG36" s="23">
        <v>4721556</v>
      </c>
      <c r="BH36" s="23">
        <v>4133</v>
      </c>
      <c r="BI36" s="23">
        <v>33152</v>
      </c>
      <c r="BJ36" s="23">
        <v>7707</v>
      </c>
      <c r="BK36" s="24" t="s">
        <v>199</v>
      </c>
      <c r="BL36" s="24">
        <v>2005</v>
      </c>
      <c r="BM36" s="23">
        <v>5020194</v>
      </c>
      <c r="BN36" s="23">
        <v>3317556</v>
      </c>
      <c r="BO36" s="27">
        <v>0.578063144164298</v>
      </c>
      <c r="BP36" s="23">
        <v>25076</v>
      </c>
      <c r="BQ36" s="23">
        <v>7707</v>
      </c>
      <c r="BR36" s="27">
        <v>0.7563947876447881</v>
      </c>
      <c r="BS36" s="23">
        <v>6713349</v>
      </c>
      <c r="BT36" s="27">
        <v>0.7730258294424971</v>
      </c>
      <c r="BU36" s="23">
        <v>25076</v>
      </c>
      <c r="BV36" s="27">
        <v>0.7563947876447881</v>
      </c>
      <c r="BW36" s="23">
        <v>2460</v>
      </c>
      <c r="BX36" s="23">
        <v>1055</v>
      </c>
      <c r="BY36" s="27">
        <v>0.42886178861788604</v>
      </c>
      <c r="BZ36" s="23">
        <v>644</v>
      </c>
      <c r="CA36" s="27">
        <v>0.261788617886179</v>
      </c>
      <c r="CB36" s="23">
        <v>350</v>
      </c>
      <c r="CC36" s="27">
        <v>0.142276422764228</v>
      </c>
      <c r="CD36" s="23">
        <v>8696</v>
      </c>
      <c r="CE36" s="23">
        <v>29967</v>
      </c>
      <c r="CF36" s="23">
        <v>3865</v>
      </c>
      <c r="CG36" s="23">
        <v>36</v>
      </c>
      <c r="CH36" s="23">
        <v>44</v>
      </c>
      <c r="CI36" s="23">
        <v>0</v>
      </c>
      <c r="CJ36" s="23">
        <v>41220716</v>
      </c>
      <c r="CK36" s="23">
        <v>314059</v>
      </c>
      <c r="CL36" s="23">
        <v>135873</v>
      </c>
      <c r="CM36" s="24">
        <v>2</v>
      </c>
      <c r="CN36" s="23">
        <v>4249</v>
      </c>
      <c r="CO36" s="23">
        <v>753</v>
      </c>
      <c r="CP36" s="24">
        <v>3</v>
      </c>
      <c r="CQ36" s="24">
        <v>1</v>
      </c>
      <c r="CR36" s="24" t="s">
        <v>105</v>
      </c>
      <c r="CS36" s="23">
        <v>2025</v>
      </c>
      <c r="CT36" s="23">
        <v>1966</v>
      </c>
      <c r="CU36" s="23">
        <v>16183</v>
      </c>
    </row>
    <row r="37" spans="1:99" ht="27">
      <c r="A37" s="20">
        <v>34</v>
      </c>
      <c r="B37" s="21" t="s">
        <v>200</v>
      </c>
      <c r="C37" s="22" t="s">
        <v>137</v>
      </c>
      <c r="D37" s="23">
        <v>1097047</v>
      </c>
      <c r="E37" s="24">
        <v>6</v>
      </c>
      <c r="F37" s="24">
        <v>6</v>
      </c>
      <c r="G37" s="24">
        <v>53</v>
      </c>
      <c r="H37" s="24">
        <v>52</v>
      </c>
      <c r="I37" s="25">
        <v>260300</v>
      </c>
      <c r="J37" s="25" t="s">
        <v>126</v>
      </c>
      <c r="K37" s="25">
        <v>425000</v>
      </c>
      <c r="L37" s="25" t="s">
        <v>126</v>
      </c>
      <c r="M37" s="24">
        <v>2</v>
      </c>
      <c r="N37" s="24">
        <v>0</v>
      </c>
      <c r="O37" s="26">
        <v>416.55</v>
      </c>
      <c r="P37" s="26">
        <v>412.74</v>
      </c>
      <c r="Q37" s="24">
        <v>5.3316</v>
      </c>
      <c r="R37" s="23">
        <v>0</v>
      </c>
      <c r="S37" s="26">
        <v>68.02</v>
      </c>
      <c r="T37" s="24">
        <v>1138</v>
      </c>
      <c r="U37" s="24">
        <v>22</v>
      </c>
      <c r="V37" s="26">
        <v>34623.23</v>
      </c>
      <c r="W37" s="24" t="s">
        <v>105</v>
      </c>
      <c r="X37" s="26">
        <v>1939.96</v>
      </c>
      <c r="Y37" s="27">
        <v>3.8586204153075</v>
      </c>
      <c r="Z37" s="26">
        <v>34623</v>
      </c>
      <c r="AA37" s="27">
        <v>0.9999933570611411</v>
      </c>
      <c r="AB37" s="26">
        <v>30375</v>
      </c>
      <c r="AC37" s="27">
        <v>0.8773011645649471</v>
      </c>
      <c r="AD37" s="26">
        <v>6068</v>
      </c>
      <c r="AE37" s="26">
        <v>4588</v>
      </c>
      <c r="AF37" s="27">
        <v>0.75609756097561</v>
      </c>
      <c r="AG37" s="26">
        <v>9346.05</v>
      </c>
      <c r="AH37" s="26">
        <v>0</v>
      </c>
      <c r="AI37" s="23">
        <v>2408</v>
      </c>
      <c r="AJ37" s="25">
        <v>85000</v>
      </c>
      <c r="AK37" s="24">
        <v>1</v>
      </c>
      <c r="AL37" s="24">
        <v>247</v>
      </c>
      <c r="AM37" s="24">
        <v>215</v>
      </c>
      <c r="AN37" s="24">
        <v>0</v>
      </c>
      <c r="AO37" s="24">
        <v>97</v>
      </c>
      <c r="AP37" s="24">
        <v>62</v>
      </c>
      <c r="AQ37" s="24">
        <v>5</v>
      </c>
      <c r="AR37" s="24">
        <v>152</v>
      </c>
      <c r="AS37" s="24">
        <v>58</v>
      </c>
      <c r="AT37" s="24">
        <v>47</v>
      </c>
      <c r="AU37" s="24">
        <v>10</v>
      </c>
      <c r="AV37" s="26">
        <v>31992.37</v>
      </c>
      <c r="AW37" s="24">
        <v>8</v>
      </c>
      <c r="AX37" s="26">
        <v>41659.2</v>
      </c>
      <c r="AY37" s="24" t="s">
        <v>105</v>
      </c>
      <c r="AZ37" s="26">
        <v>22924</v>
      </c>
      <c r="BA37" s="26">
        <v>36186</v>
      </c>
      <c r="BB37" s="26">
        <v>34623.23</v>
      </c>
      <c r="BC37" s="27">
        <v>0.9568128558005861</v>
      </c>
      <c r="BD37" s="26">
        <v>1562.77</v>
      </c>
      <c r="BE37" s="23">
        <v>812604</v>
      </c>
      <c r="BF37" s="23">
        <v>9492338</v>
      </c>
      <c r="BG37" s="23">
        <v>3440062</v>
      </c>
      <c r="BH37" s="23">
        <v>3073</v>
      </c>
      <c r="BI37" s="23">
        <v>45654</v>
      </c>
      <c r="BJ37" s="23">
        <v>0</v>
      </c>
      <c r="BK37" s="24" t="s">
        <v>201</v>
      </c>
      <c r="BL37" s="24" t="s">
        <v>202</v>
      </c>
      <c r="BM37" s="41">
        <v>7638837</v>
      </c>
      <c r="BN37" s="23">
        <v>3440062</v>
      </c>
      <c r="BO37" s="27">
        <f>BM37/BF37</f>
        <v>0.804737146949466</v>
      </c>
      <c r="BP37" s="23">
        <v>31170</v>
      </c>
      <c r="BQ37" s="23">
        <v>0</v>
      </c>
      <c r="BR37" s="27">
        <v>0.6827441188066761</v>
      </c>
      <c r="BS37" s="23">
        <v>57395</v>
      </c>
      <c r="BT37" s="27">
        <v>0.006046455572905221</v>
      </c>
      <c r="BU37" s="23">
        <v>3573</v>
      </c>
      <c r="BV37" s="27">
        <v>0.078262583782363</v>
      </c>
      <c r="BW37" s="23">
        <v>785</v>
      </c>
      <c r="BX37" s="23">
        <v>230</v>
      </c>
      <c r="BY37" s="27">
        <v>0.292993630573248</v>
      </c>
      <c r="BZ37" s="23">
        <v>228</v>
      </c>
      <c r="CA37" s="27">
        <v>0.290445859872611</v>
      </c>
      <c r="CB37" s="23">
        <v>137</v>
      </c>
      <c r="CC37" s="27">
        <v>0.174522292993631</v>
      </c>
      <c r="CD37" s="23">
        <v>2245</v>
      </c>
      <c r="CE37" s="23">
        <v>12864</v>
      </c>
      <c r="CF37" s="23">
        <v>1485</v>
      </c>
      <c r="CG37" s="23">
        <v>5</v>
      </c>
      <c r="CH37" s="23">
        <v>132</v>
      </c>
      <c r="CI37" s="23">
        <v>3</v>
      </c>
      <c r="CJ37" s="23">
        <v>23206185</v>
      </c>
      <c r="CK37" s="23">
        <v>804063</v>
      </c>
      <c r="CL37" s="23">
        <v>389782</v>
      </c>
      <c r="CM37" s="24">
        <v>1</v>
      </c>
      <c r="CN37" s="23">
        <v>6137</v>
      </c>
      <c r="CO37" s="23">
        <v>560</v>
      </c>
      <c r="CP37" s="24">
        <v>0</v>
      </c>
      <c r="CQ37" s="24">
        <v>0</v>
      </c>
      <c r="CR37" s="24" t="s">
        <v>105</v>
      </c>
      <c r="CS37" s="23">
        <v>5176</v>
      </c>
      <c r="CT37" s="23">
        <v>50531</v>
      </c>
      <c r="CU37" s="23">
        <v>63529</v>
      </c>
    </row>
    <row r="38" spans="1:99" ht="13.5">
      <c r="A38" s="20">
        <v>35</v>
      </c>
      <c r="B38" s="21" t="s">
        <v>203</v>
      </c>
      <c r="C38" s="22" t="s">
        <v>170</v>
      </c>
      <c r="D38" s="23">
        <v>1047873</v>
      </c>
      <c r="E38" s="24">
        <v>5</v>
      </c>
      <c r="F38" s="24">
        <v>4.9</v>
      </c>
      <c r="G38" s="24">
        <v>54</v>
      </c>
      <c r="H38" s="24">
        <v>51.7</v>
      </c>
      <c r="I38" s="25">
        <v>258192</v>
      </c>
      <c r="J38" s="25">
        <v>599038</v>
      </c>
      <c r="K38" s="25">
        <v>100000</v>
      </c>
      <c r="L38" s="25">
        <v>53096</v>
      </c>
      <c r="M38" s="24">
        <v>3</v>
      </c>
      <c r="N38" s="24">
        <v>13</v>
      </c>
      <c r="O38" s="26">
        <v>608.31</v>
      </c>
      <c r="P38" s="26">
        <v>499.17</v>
      </c>
      <c r="Q38" s="24">
        <v>0</v>
      </c>
      <c r="R38" s="23">
        <v>0</v>
      </c>
      <c r="S38" s="26">
        <v>109.14</v>
      </c>
      <c r="T38" s="24">
        <v>1737</v>
      </c>
      <c r="U38" s="24">
        <v>0</v>
      </c>
      <c r="V38" s="26">
        <v>45810.55</v>
      </c>
      <c r="W38" s="24" t="s">
        <v>105</v>
      </c>
      <c r="X38" s="26">
        <v>850.42</v>
      </c>
      <c r="Y38" s="27">
        <v>1.39800430701452</v>
      </c>
      <c r="Z38" s="26" t="s">
        <v>126</v>
      </c>
      <c r="AA38" s="27" t="s">
        <v>129</v>
      </c>
      <c r="AB38" s="26" t="s">
        <v>126</v>
      </c>
      <c r="AC38" s="27" t="s">
        <v>129</v>
      </c>
      <c r="AD38" s="26">
        <v>7600</v>
      </c>
      <c r="AE38" s="26">
        <v>7600</v>
      </c>
      <c r="AF38" s="27">
        <v>1</v>
      </c>
      <c r="AG38" s="26">
        <v>17000</v>
      </c>
      <c r="AH38" s="26">
        <v>0</v>
      </c>
      <c r="AI38" s="23">
        <v>4503</v>
      </c>
      <c r="AJ38" s="25">
        <v>29956</v>
      </c>
      <c r="AK38" s="24">
        <v>5</v>
      </c>
      <c r="AL38" s="24">
        <v>250</v>
      </c>
      <c r="AM38" s="24">
        <v>227</v>
      </c>
      <c r="AN38" s="24" t="s">
        <v>126</v>
      </c>
      <c r="AO38" s="24">
        <v>103</v>
      </c>
      <c r="AP38" s="24">
        <v>44</v>
      </c>
      <c r="AQ38" s="24" t="s">
        <v>126</v>
      </c>
      <c r="AR38" s="24">
        <v>80</v>
      </c>
      <c r="AS38" s="24" t="s">
        <v>126</v>
      </c>
      <c r="AT38" s="24" t="s">
        <v>126</v>
      </c>
      <c r="AU38" s="24">
        <v>2</v>
      </c>
      <c r="AV38" s="26">
        <v>16870.84</v>
      </c>
      <c r="AW38" s="24">
        <v>4</v>
      </c>
      <c r="AX38" s="26">
        <v>30380.82</v>
      </c>
      <c r="AY38" s="24" t="s">
        <v>105</v>
      </c>
      <c r="AZ38" s="26" t="s">
        <v>126</v>
      </c>
      <c r="BA38" s="26">
        <v>53000</v>
      </c>
      <c r="BB38" s="26">
        <v>45810.55</v>
      </c>
      <c r="BC38" s="27">
        <v>0.8643500000000001</v>
      </c>
      <c r="BD38" s="26">
        <v>7189.45</v>
      </c>
      <c r="BE38" s="23">
        <v>195423</v>
      </c>
      <c r="BF38" s="23">
        <v>7467352</v>
      </c>
      <c r="BG38" s="23">
        <v>5744814</v>
      </c>
      <c r="BH38" s="23">
        <v>2259</v>
      </c>
      <c r="BI38" s="23">
        <v>227775</v>
      </c>
      <c r="BJ38" s="23">
        <v>5500</v>
      </c>
      <c r="BK38" s="24" t="s">
        <v>204</v>
      </c>
      <c r="BL38" s="24">
        <v>2014</v>
      </c>
      <c r="BM38" s="23">
        <v>6819302</v>
      </c>
      <c r="BN38" s="23">
        <v>5712312</v>
      </c>
      <c r="BO38" s="27">
        <v>0.9132155548580011</v>
      </c>
      <c r="BP38" s="23">
        <v>19884</v>
      </c>
      <c r="BQ38" s="23">
        <v>5500</v>
      </c>
      <c r="BR38" s="27">
        <v>0.0872966743496872</v>
      </c>
      <c r="BS38" s="23">
        <v>7100288</v>
      </c>
      <c r="BT38" s="27">
        <v>0.9508441546615191</v>
      </c>
      <c r="BU38" s="23">
        <v>19884</v>
      </c>
      <c r="BV38" s="27">
        <v>0.0872966743496872</v>
      </c>
      <c r="BW38" s="23">
        <v>1585</v>
      </c>
      <c r="BX38" s="23">
        <v>257</v>
      </c>
      <c r="BY38" s="27">
        <v>0.16214511041009502</v>
      </c>
      <c r="BZ38" s="23">
        <v>396</v>
      </c>
      <c r="CA38" s="27">
        <v>0.24984227129337502</v>
      </c>
      <c r="CB38" s="23">
        <v>169</v>
      </c>
      <c r="CC38" s="27">
        <v>0.10662460567823301</v>
      </c>
      <c r="CD38" s="23">
        <v>5700</v>
      </c>
      <c r="CE38" s="23">
        <v>20069</v>
      </c>
      <c r="CF38" s="23">
        <v>1036</v>
      </c>
      <c r="CG38" s="23">
        <v>42</v>
      </c>
      <c r="CH38" s="23">
        <v>8626</v>
      </c>
      <c r="CI38" s="23">
        <v>234</v>
      </c>
      <c r="CJ38" s="23">
        <v>502827</v>
      </c>
      <c r="CK38" s="23">
        <v>292757</v>
      </c>
      <c r="CL38" s="23">
        <v>121571</v>
      </c>
      <c r="CM38" s="24">
        <v>1</v>
      </c>
      <c r="CN38" s="23">
        <v>1800</v>
      </c>
      <c r="CO38" s="23">
        <v>500</v>
      </c>
      <c r="CP38" s="24">
        <v>4</v>
      </c>
      <c r="CQ38" s="24">
        <v>1</v>
      </c>
      <c r="CR38" s="24" t="s">
        <v>105</v>
      </c>
      <c r="CS38" s="23">
        <v>2077</v>
      </c>
      <c r="CT38" s="23">
        <v>4702</v>
      </c>
      <c r="CU38" s="23">
        <v>13779</v>
      </c>
    </row>
    <row r="39" spans="1:99" ht="13.5">
      <c r="A39" s="20">
        <v>36</v>
      </c>
      <c r="B39" s="21" t="s">
        <v>205</v>
      </c>
      <c r="C39" s="22" t="s">
        <v>154</v>
      </c>
      <c r="D39" s="23">
        <v>235181</v>
      </c>
      <c r="E39" s="24">
        <v>1</v>
      </c>
      <c r="F39" s="24">
        <v>1</v>
      </c>
      <c r="G39" s="24">
        <v>15</v>
      </c>
      <c r="H39" s="24">
        <v>13.15</v>
      </c>
      <c r="I39" s="25">
        <v>142917.03</v>
      </c>
      <c r="J39" s="25">
        <v>68957.67</v>
      </c>
      <c r="K39" s="25">
        <v>1532.98</v>
      </c>
      <c r="L39" s="25">
        <v>36540.08</v>
      </c>
      <c r="M39" s="24">
        <v>0</v>
      </c>
      <c r="N39" s="24">
        <v>0</v>
      </c>
      <c r="O39" s="26">
        <v>-103.96</v>
      </c>
      <c r="P39" s="26">
        <v>160.24</v>
      </c>
      <c r="Q39" s="24">
        <v>0</v>
      </c>
      <c r="R39" s="23">
        <v>0</v>
      </c>
      <c r="S39" s="26">
        <v>18.08</v>
      </c>
      <c r="T39" s="24">
        <v>193</v>
      </c>
      <c r="U39" s="24">
        <v>6.32</v>
      </c>
      <c r="V39" s="26">
        <v>16829.78</v>
      </c>
      <c r="W39" s="24" t="s">
        <v>110</v>
      </c>
      <c r="X39" s="26">
        <v>528.09</v>
      </c>
      <c r="Y39" s="27">
        <v>2.96147375504711</v>
      </c>
      <c r="Z39" s="26">
        <v>13014.19</v>
      </c>
      <c r="AA39" s="27">
        <v>0.773283429729919</v>
      </c>
      <c r="AB39" s="26">
        <v>13725.52</v>
      </c>
      <c r="AC39" s="27">
        <v>0.815549579376557</v>
      </c>
      <c r="AD39" s="26">
        <v>4468</v>
      </c>
      <c r="AE39" s="26">
        <v>3979.16</v>
      </c>
      <c r="AF39" s="27">
        <v>0.890590868397493</v>
      </c>
      <c r="AG39" s="26">
        <v>6506</v>
      </c>
      <c r="AH39" s="26">
        <v>0</v>
      </c>
      <c r="AI39" s="23">
        <v>0</v>
      </c>
      <c r="AJ39" s="25">
        <v>29997.32</v>
      </c>
      <c r="AK39" s="24">
        <v>0</v>
      </c>
      <c r="AL39" s="24">
        <v>229</v>
      </c>
      <c r="AM39" s="24">
        <v>24</v>
      </c>
      <c r="AN39" s="24">
        <v>44</v>
      </c>
      <c r="AO39" s="24">
        <v>18</v>
      </c>
      <c r="AP39" s="24">
        <v>11</v>
      </c>
      <c r="AQ39" s="24">
        <v>5</v>
      </c>
      <c r="AR39" s="24">
        <v>58</v>
      </c>
      <c r="AS39" s="24">
        <v>4</v>
      </c>
      <c r="AT39" s="24">
        <v>0</v>
      </c>
      <c r="AU39" s="24">
        <v>25</v>
      </c>
      <c r="AV39" s="26">
        <v>1383.5</v>
      </c>
      <c r="AW39" s="24">
        <v>0</v>
      </c>
      <c r="AX39" s="26">
        <v>0</v>
      </c>
      <c r="AY39" s="24" t="s">
        <v>110</v>
      </c>
      <c r="AZ39" s="26">
        <v>0</v>
      </c>
      <c r="BA39" s="26">
        <v>19096.44</v>
      </c>
      <c r="BB39" s="26">
        <v>16829.78</v>
      </c>
      <c r="BC39" s="27">
        <v>0.8813045782355251</v>
      </c>
      <c r="BD39" s="26">
        <v>2266.66</v>
      </c>
      <c r="BE39" s="23">
        <v>830</v>
      </c>
      <c r="BF39" s="23">
        <v>1700830</v>
      </c>
      <c r="BG39" s="23">
        <v>1500000</v>
      </c>
      <c r="BH39" s="23">
        <v>74</v>
      </c>
      <c r="BI39" s="23">
        <v>12574</v>
      </c>
      <c r="BJ39" s="23">
        <v>4400</v>
      </c>
      <c r="BK39" s="24" t="s">
        <v>206</v>
      </c>
      <c r="BL39" s="24">
        <v>2013</v>
      </c>
      <c r="BM39" s="23">
        <v>1500550</v>
      </c>
      <c r="BN39" s="23">
        <v>1500000</v>
      </c>
      <c r="BO39" s="27">
        <v>0.8822457270861871</v>
      </c>
      <c r="BP39" s="23">
        <v>9013</v>
      </c>
      <c r="BQ39" s="23">
        <v>4400</v>
      </c>
      <c r="BR39" s="27">
        <v>0.7167965643391121</v>
      </c>
      <c r="BS39" s="23">
        <v>1691464</v>
      </c>
      <c r="BT39" s="27">
        <v>0.9944932768119091</v>
      </c>
      <c r="BU39" s="23">
        <v>12500</v>
      </c>
      <c r="BV39" s="27">
        <v>0.9941148401463341</v>
      </c>
      <c r="BW39" s="23">
        <v>630</v>
      </c>
      <c r="BX39" s="23">
        <v>192</v>
      </c>
      <c r="BY39" s="27">
        <v>0.304761904761905</v>
      </c>
      <c r="BZ39" s="23">
        <v>109</v>
      </c>
      <c r="CA39" s="27">
        <v>0.173015873015873</v>
      </c>
      <c r="CB39" s="23">
        <v>47</v>
      </c>
      <c r="CC39" s="27">
        <v>0.0746031746031746</v>
      </c>
      <c r="CD39" s="23">
        <v>2662</v>
      </c>
      <c r="CE39" s="23">
        <v>15259</v>
      </c>
      <c r="CF39" s="23">
        <v>1408</v>
      </c>
      <c r="CG39" s="23">
        <v>0</v>
      </c>
      <c r="CH39" s="23">
        <v>0</v>
      </c>
      <c r="CI39" s="23">
        <v>0</v>
      </c>
      <c r="CJ39" s="23">
        <v>28083654</v>
      </c>
      <c r="CK39" s="23">
        <v>287133</v>
      </c>
      <c r="CL39" s="23">
        <v>67620</v>
      </c>
      <c r="CM39" s="24">
        <v>2</v>
      </c>
      <c r="CN39" s="23" t="s">
        <v>126</v>
      </c>
      <c r="CO39" s="23">
        <v>435</v>
      </c>
      <c r="CP39" s="24">
        <v>4</v>
      </c>
      <c r="CQ39" s="24">
        <v>0</v>
      </c>
      <c r="CR39" s="24" t="s">
        <v>105</v>
      </c>
      <c r="CS39" s="23">
        <v>909</v>
      </c>
      <c r="CT39" s="23">
        <v>1049</v>
      </c>
      <c r="CU39" s="23">
        <v>4185</v>
      </c>
    </row>
    <row r="40" spans="1:99" ht="13.5">
      <c r="A40" s="20">
        <v>37</v>
      </c>
      <c r="B40" s="21" t="s">
        <v>207</v>
      </c>
      <c r="C40" s="22" t="s">
        <v>208</v>
      </c>
      <c r="D40" s="23">
        <v>615557</v>
      </c>
      <c r="E40" s="24">
        <v>4</v>
      </c>
      <c r="F40" s="24">
        <v>3.8</v>
      </c>
      <c r="G40" s="24">
        <v>25</v>
      </c>
      <c r="H40" s="24">
        <v>23.7</v>
      </c>
      <c r="I40" s="25">
        <v>90000</v>
      </c>
      <c r="J40" s="25">
        <v>73500</v>
      </c>
      <c r="K40" s="25">
        <v>101000</v>
      </c>
      <c r="L40" s="25">
        <v>42440</v>
      </c>
      <c r="M40" s="24">
        <v>2</v>
      </c>
      <c r="N40" s="24">
        <v>1</v>
      </c>
      <c r="O40" s="26">
        <v>416</v>
      </c>
      <c r="P40" s="26">
        <v>378.4</v>
      </c>
      <c r="Q40" s="24">
        <v>0</v>
      </c>
      <c r="R40" s="23">
        <v>0</v>
      </c>
      <c r="S40" s="26">
        <v>23.7</v>
      </c>
      <c r="T40" s="24">
        <v>1062</v>
      </c>
      <c r="U40" s="24">
        <v>14</v>
      </c>
      <c r="V40" s="26">
        <v>28390</v>
      </c>
      <c r="W40" s="24" t="s">
        <v>105</v>
      </c>
      <c r="X40" s="26">
        <v>397</v>
      </c>
      <c r="Y40" s="27">
        <v>0.9873165879134541</v>
      </c>
      <c r="Z40" s="26">
        <v>24897</v>
      </c>
      <c r="AA40" s="27">
        <v>0.8769637196195841</v>
      </c>
      <c r="AB40" s="26">
        <v>23284</v>
      </c>
      <c r="AC40" s="27">
        <v>0.8201479394152871</v>
      </c>
      <c r="AD40" s="26">
        <v>6158</v>
      </c>
      <c r="AE40" s="26">
        <v>6158</v>
      </c>
      <c r="AF40" s="27">
        <v>1</v>
      </c>
      <c r="AG40" s="26">
        <v>8770</v>
      </c>
      <c r="AH40" s="26">
        <v>0</v>
      </c>
      <c r="AI40" s="23">
        <v>0</v>
      </c>
      <c r="AJ40" s="25">
        <v>47000</v>
      </c>
      <c r="AK40" s="24">
        <v>1</v>
      </c>
      <c r="AL40" s="24">
        <v>228</v>
      </c>
      <c r="AM40" s="24">
        <v>207</v>
      </c>
      <c r="AN40" s="24">
        <v>32</v>
      </c>
      <c r="AO40" s="24">
        <v>49</v>
      </c>
      <c r="AP40" s="24">
        <v>20</v>
      </c>
      <c r="AQ40" s="24">
        <v>13</v>
      </c>
      <c r="AR40" s="24">
        <v>136</v>
      </c>
      <c r="AS40" s="24">
        <v>41</v>
      </c>
      <c r="AT40" s="24">
        <v>31</v>
      </c>
      <c r="AU40" s="24">
        <v>0</v>
      </c>
      <c r="AV40" s="26">
        <v>5590</v>
      </c>
      <c r="AW40" s="24">
        <v>6</v>
      </c>
      <c r="AX40" s="26">
        <v>1854.1</v>
      </c>
      <c r="AY40" s="24" t="s">
        <v>110</v>
      </c>
      <c r="AZ40" s="26">
        <v>0</v>
      </c>
      <c r="BA40" s="26">
        <v>33552</v>
      </c>
      <c r="BB40" s="26">
        <v>28390</v>
      </c>
      <c r="BC40" s="27">
        <v>0.846149260848832</v>
      </c>
      <c r="BD40" s="26">
        <v>5162</v>
      </c>
      <c r="BE40" s="23">
        <v>297705</v>
      </c>
      <c r="BF40" s="23">
        <v>4681000</v>
      </c>
      <c r="BG40" s="23">
        <v>3593000</v>
      </c>
      <c r="BH40" s="23">
        <v>12883</v>
      </c>
      <c r="BI40" s="23">
        <v>97300</v>
      </c>
      <c r="BJ40" s="23">
        <v>3778</v>
      </c>
      <c r="BK40" s="24" t="s">
        <v>209</v>
      </c>
      <c r="BL40" s="24">
        <v>2001</v>
      </c>
      <c r="BM40" s="23">
        <v>2989359</v>
      </c>
      <c r="BN40" s="23">
        <v>2491000</v>
      </c>
      <c r="BO40" s="27">
        <v>0.6386154667806021</v>
      </c>
      <c r="BP40" s="23">
        <v>35000</v>
      </c>
      <c r="BQ40" s="23">
        <v>3778</v>
      </c>
      <c r="BR40" s="27">
        <v>0.35971223021582704</v>
      </c>
      <c r="BS40" s="23">
        <v>4681000</v>
      </c>
      <c r="BT40" s="27">
        <v>1</v>
      </c>
      <c r="BU40" s="23">
        <v>35000</v>
      </c>
      <c r="BV40" s="27">
        <v>0.35971223021582704</v>
      </c>
      <c r="BW40" s="23">
        <v>968</v>
      </c>
      <c r="BX40" s="23">
        <v>226</v>
      </c>
      <c r="BY40" s="27">
        <v>0.233471074380165</v>
      </c>
      <c r="BZ40" s="23">
        <v>335</v>
      </c>
      <c r="CA40" s="27">
        <v>0.346074380165289</v>
      </c>
      <c r="CB40" s="23">
        <v>140</v>
      </c>
      <c r="CC40" s="27">
        <v>0.14462809917355401</v>
      </c>
      <c r="CD40" s="23">
        <v>3194</v>
      </c>
      <c r="CE40" s="23">
        <v>12458</v>
      </c>
      <c r="CF40" s="23">
        <v>1087</v>
      </c>
      <c r="CG40" s="23">
        <v>20</v>
      </c>
      <c r="CH40" s="23">
        <v>150</v>
      </c>
      <c r="CI40" s="23">
        <v>0</v>
      </c>
      <c r="CJ40" s="23">
        <v>150140000</v>
      </c>
      <c r="CK40" s="23">
        <v>1356000</v>
      </c>
      <c r="CL40" s="23" t="s">
        <v>126</v>
      </c>
      <c r="CM40" s="24">
        <v>0</v>
      </c>
      <c r="CN40" s="23">
        <v>0</v>
      </c>
      <c r="CO40" s="23">
        <v>0</v>
      </c>
      <c r="CP40" s="24">
        <v>0</v>
      </c>
      <c r="CQ40" s="24">
        <v>1</v>
      </c>
      <c r="CR40" s="24" t="s">
        <v>105</v>
      </c>
      <c r="CS40" s="23">
        <v>195</v>
      </c>
      <c r="CT40" s="23">
        <v>491</v>
      </c>
      <c r="CU40" s="23">
        <v>3880</v>
      </c>
    </row>
    <row r="41" spans="1:99" ht="13.5">
      <c r="A41" s="20">
        <v>38</v>
      </c>
      <c r="B41" s="21" t="s">
        <v>210</v>
      </c>
      <c r="C41" s="22" t="s">
        <v>104</v>
      </c>
      <c r="D41" s="23">
        <v>1263850</v>
      </c>
      <c r="E41" s="24">
        <v>3</v>
      </c>
      <c r="F41" s="24">
        <v>2.6</v>
      </c>
      <c r="G41" s="24">
        <v>29</v>
      </c>
      <c r="H41" s="24">
        <v>27.9</v>
      </c>
      <c r="I41" s="25">
        <v>147188</v>
      </c>
      <c r="J41" s="25" t="s">
        <v>126</v>
      </c>
      <c r="K41" s="25">
        <v>87486</v>
      </c>
      <c r="L41" s="25">
        <v>55351.5</v>
      </c>
      <c r="M41" s="24">
        <v>0</v>
      </c>
      <c r="N41" s="24">
        <v>1</v>
      </c>
      <c r="O41" s="26">
        <v>409.56</v>
      </c>
      <c r="P41" s="26">
        <v>348.56</v>
      </c>
      <c r="Q41" s="24">
        <v>0</v>
      </c>
      <c r="R41" s="23">
        <v>0</v>
      </c>
      <c r="S41" s="26">
        <v>31</v>
      </c>
      <c r="T41" s="24">
        <v>0</v>
      </c>
      <c r="U41" s="24">
        <v>30</v>
      </c>
      <c r="V41" s="26">
        <v>35837.82</v>
      </c>
      <c r="W41" s="24" t="s">
        <v>105</v>
      </c>
      <c r="X41" s="26">
        <v>438.65</v>
      </c>
      <c r="Y41" s="27">
        <v>1.07</v>
      </c>
      <c r="Z41" s="26">
        <v>29348.65</v>
      </c>
      <c r="AA41" s="27">
        <v>0.818929555424967</v>
      </c>
      <c r="AB41" s="26">
        <v>27121</v>
      </c>
      <c r="AC41" s="27">
        <v>0.756770361590074</v>
      </c>
      <c r="AD41" s="26">
        <v>6930</v>
      </c>
      <c r="AE41" s="26">
        <v>2300</v>
      </c>
      <c r="AF41" s="27">
        <v>0.331890331890332</v>
      </c>
      <c r="AG41" s="26">
        <v>9800</v>
      </c>
      <c r="AH41" s="26">
        <v>730</v>
      </c>
      <c r="AI41" s="23">
        <v>34</v>
      </c>
      <c r="AJ41" s="25">
        <v>40304.64</v>
      </c>
      <c r="AK41" s="24">
        <v>0</v>
      </c>
      <c r="AL41" s="24">
        <v>413</v>
      </c>
      <c r="AM41" s="24">
        <v>369</v>
      </c>
      <c r="AN41" s="24">
        <v>16</v>
      </c>
      <c r="AO41" s="24">
        <v>120</v>
      </c>
      <c r="AP41" s="24">
        <v>87</v>
      </c>
      <c r="AQ41" s="24">
        <v>8</v>
      </c>
      <c r="AR41" s="24">
        <v>94</v>
      </c>
      <c r="AS41" s="24">
        <v>45</v>
      </c>
      <c r="AT41" s="24">
        <v>20</v>
      </c>
      <c r="AU41" s="24">
        <v>3</v>
      </c>
      <c r="AV41" s="26">
        <v>6780.83</v>
      </c>
      <c r="AW41" s="24">
        <v>4</v>
      </c>
      <c r="AX41" s="26">
        <v>1748.53</v>
      </c>
      <c r="AY41" s="24" t="s">
        <v>105</v>
      </c>
      <c r="AZ41" s="26" t="s">
        <v>126</v>
      </c>
      <c r="BA41" s="26">
        <v>40324</v>
      </c>
      <c r="BB41" s="26">
        <v>35837.82</v>
      </c>
      <c r="BC41" s="27">
        <v>0.8887466521178451</v>
      </c>
      <c r="BD41" s="26">
        <v>4486.18</v>
      </c>
      <c r="BE41" s="23">
        <v>67364</v>
      </c>
      <c r="BF41" s="23">
        <v>5196763</v>
      </c>
      <c r="BG41" s="23">
        <v>4486549</v>
      </c>
      <c r="BH41" s="23">
        <v>1000</v>
      </c>
      <c r="BI41" s="23">
        <v>29723</v>
      </c>
      <c r="BJ41" s="23">
        <v>0</v>
      </c>
      <c r="BK41" s="24" t="s">
        <v>211</v>
      </c>
      <c r="BL41" s="24">
        <v>2010</v>
      </c>
      <c r="BM41" s="23">
        <v>4927436</v>
      </c>
      <c r="BN41" s="23">
        <v>4480000</v>
      </c>
      <c r="BO41" s="27">
        <v>0.9481740845214611</v>
      </c>
      <c r="BP41" s="23">
        <v>0</v>
      </c>
      <c r="BQ41" s="23">
        <v>0</v>
      </c>
      <c r="BR41" s="27">
        <v>0</v>
      </c>
      <c r="BS41" s="23">
        <v>262618</v>
      </c>
      <c r="BT41" s="27">
        <v>0.0505349195258664</v>
      </c>
      <c r="BU41" s="23">
        <v>29723</v>
      </c>
      <c r="BV41" s="27">
        <v>1</v>
      </c>
      <c r="BW41" s="23">
        <v>1706</v>
      </c>
      <c r="BX41" s="23">
        <v>798</v>
      </c>
      <c r="BY41" s="27">
        <v>0.467760844079719</v>
      </c>
      <c r="BZ41" s="23">
        <v>264</v>
      </c>
      <c r="CA41" s="27">
        <v>0.154747948417351</v>
      </c>
      <c r="CB41" s="23">
        <v>200</v>
      </c>
      <c r="CC41" s="27">
        <v>0.11723329425556901</v>
      </c>
      <c r="CD41" s="23">
        <v>4798</v>
      </c>
      <c r="CE41" s="23">
        <v>25519</v>
      </c>
      <c r="CF41" s="23">
        <v>2609</v>
      </c>
      <c r="CG41" s="23">
        <v>34</v>
      </c>
      <c r="CH41" s="23">
        <v>417</v>
      </c>
      <c r="CI41" s="23">
        <v>1</v>
      </c>
      <c r="CJ41" s="23">
        <v>1041744</v>
      </c>
      <c r="CK41" s="23">
        <v>323169</v>
      </c>
      <c r="CL41" s="23">
        <v>250000</v>
      </c>
      <c r="CM41" s="24">
        <v>0</v>
      </c>
      <c r="CN41" s="23">
        <v>0</v>
      </c>
      <c r="CO41" s="23">
        <v>0</v>
      </c>
      <c r="CP41" s="24">
        <v>4</v>
      </c>
      <c r="CQ41" s="24">
        <v>0</v>
      </c>
      <c r="CR41" s="24" t="s">
        <v>110</v>
      </c>
      <c r="CS41" s="23">
        <v>1470</v>
      </c>
      <c r="CT41" s="23">
        <v>634</v>
      </c>
      <c r="CU41" s="23">
        <v>6902</v>
      </c>
    </row>
    <row r="42" spans="1:99" ht="13.5">
      <c r="A42" s="20">
        <v>39</v>
      </c>
      <c r="B42" s="21" t="s">
        <v>212</v>
      </c>
      <c r="C42" s="22" t="s">
        <v>179</v>
      </c>
      <c r="D42" s="23">
        <v>260900</v>
      </c>
      <c r="E42" s="24">
        <v>2</v>
      </c>
      <c r="F42" s="24">
        <v>1.9</v>
      </c>
      <c r="G42" s="24">
        <v>20</v>
      </c>
      <c r="H42" s="24">
        <v>16.85</v>
      </c>
      <c r="I42" s="25">
        <v>24235</v>
      </c>
      <c r="J42" s="25">
        <v>73680</v>
      </c>
      <c r="K42" s="25">
        <v>30400</v>
      </c>
      <c r="L42" s="25">
        <v>102330</v>
      </c>
      <c r="M42" s="24">
        <v>4</v>
      </c>
      <c r="N42" s="24">
        <v>4</v>
      </c>
      <c r="O42" s="26">
        <v>225.8</v>
      </c>
      <c r="P42" s="26">
        <v>227.75</v>
      </c>
      <c r="Q42" s="24">
        <v>900</v>
      </c>
      <c r="R42" s="23">
        <v>0</v>
      </c>
      <c r="S42" s="26">
        <v>8.2</v>
      </c>
      <c r="T42" s="24">
        <v>7</v>
      </c>
      <c r="U42" s="24">
        <v>11.85</v>
      </c>
      <c r="V42" s="26">
        <v>20653.45</v>
      </c>
      <c r="W42" s="24" t="s">
        <v>105</v>
      </c>
      <c r="X42" s="26">
        <v>297.45</v>
      </c>
      <c r="Y42" s="27">
        <v>1.26064844246662</v>
      </c>
      <c r="Z42" s="26">
        <v>19266.2</v>
      </c>
      <c r="AA42" s="27">
        <v>0.9328320450094291</v>
      </c>
      <c r="AB42" s="26">
        <v>7750</v>
      </c>
      <c r="AC42" s="27">
        <v>0.37523997201436105</v>
      </c>
      <c r="AD42" s="26">
        <v>4433</v>
      </c>
      <c r="AE42" s="26">
        <v>4433</v>
      </c>
      <c r="AF42" s="27">
        <v>1</v>
      </c>
      <c r="AG42" s="26">
        <v>6176</v>
      </c>
      <c r="AH42" s="26">
        <v>3870</v>
      </c>
      <c r="AI42" s="23">
        <v>89</v>
      </c>
      <c r="AJ42" s="25">
        <v>1480</v>
      </c>
      <c r="AK42" s="24">
        <v>1</v>
      </c>
      <c r="AL42" s="24">
        <v>529</v>
      </c>
      <c r="AM42" s="24">
        <v>613</v>
      </c>
      <c r="AN42" s="24">
        <v>9</v>
      </c>
      <c r="AO42" s="24">
        <v>16</v>
      </c>
      <c r="AP42" s="24">
        <v>9</v>
      </c>
      <c r="AQ42" s="24">
        <v>4</v>
      </c>
      <c r="AR42" s="24">
        <v>33</v>
      </c>
      <c r="AS42" s="24">
        <v>4</v>
      </c>
      <c r="AT42" s="24">
        <v>11</v>
      </c>
      <c r="AU42" s="24">
        <v>4</v>
      </c>
      <c r="AV42" s="26">
        <v>1267.5</v>
      </c>
      <c r="AW42" s="24">
        <v>0</v>
      </c>
      <c r="AX42" s="26">
        <v>0</v>
      </c>
      <c r="AY42" s="24" t="s">
        <v>105</v>
      </c>
      <c r="AZ42" s="26">
        <v>1500</v>
      </c>
      <c r="BA42" s="26">
        <v>28801</v>
      </c>
      <c r="BB42" s="26">
        <v>20653.45</v>
      </c>
      <c r="BC42" s="27">
        <v>0.7171087809451061</v>
      </c>
      <c r="BD42" s="26">
        <v>8147.55</v>
      </c>
      <c r="BE42" s="23">
        <v>435653</v>
      </c>
      <c r="BF42" s="23">
        <v>463825</v>
      </c>
      <c r="BG42" s="23">
        <v>21500</v>
      </c>
      <c r="BH42" s="23">
        <v>366</v>
      </c>
      <c r="BI42" s="23">
        <v>29755</v>
      </c>
      <c r="BJ42" s="23">
        <v>6866</v>
      </c>
      <c r="BK42" s="24" t="s">
        <v>213</v>
      </c>
      <c r="BL42" s="24">
        <v>2012</v>
      </c>
      <c r="BM42" s="23">
        <v>21500</v>
      </c>
      <c r="BN42" s="23">
        <v>21500</v>
      </c>
      <c r="BO42" s="27">
        <v>0.0463536894302808</v>
      </c>
      <c r="BP42" s="23">
        <v>18058</v>
      </c>
      <c r="BQ42" s="23">
        <v>6866</v>
      </c>
      <c r="BR42" s="27">
        <v>0.6068895983868261</v>
      </c>
      <c r="BS42" s="23">
        <v>240784</v>
      </c>
      <c r="BT42" s="27">
        <v>0.519126825850267</v>
      </c>
      <c r="BU42" s="23">
        <v>29755</v>
      </c>
      <c r="BV42" s="27">
        <v>1</v>
      </c>
      <c r="BW42" s="23">
        <v>1078</v>
      </c>
      <c r="BX42" s="23">
        <v>632</v>
      </c>
      <c r="BY42" s="27">
        <v>0.586270871985158</v>
      </c>
      <c r="BZ42" s="23">
        <v>28</v>
      </c>
      <c r="CA42" s="27">
        <v>0.025974025974026003</v>
      </c>
      <c r="CB42" s="23">
        <v>121</v>
      </c>
      <c r="CC42" s="27">
        <v>0.112244897959184</v>
      </c>
      <c r="CD42" s="23">
        <v>2381</v>
      </c>
      <c r="CE42" s="23">
        <v>20188</v>
      </c>
      <c r="CF42" s="23">
        <v>887</v>
      </c>
      <c r="CG42" s="23">
        <v>3</v>
      </c>
      <c r="CH42" s="23">
        <v>4</v>
      </c>
      <c r="CI42" s="23">
        <v>0</v>
      </c>
      <c r="CJ42" s="23" t="s">
        <v>126</v>
      </c>
      <c r="CK42" s="23" t="s">
        <v>126</v>
      </c>
      <c r="CL42" s="23" t="s">
        <v>126</v>
      </c>
      <c r="CM42" s="24">
        <v>1</v>
      </c>
      <c r="CN42" s="23">
        <v>1151</v>
      </c>
      <c r="CO42" s="23">
        <v>0</v>
      </c>
      <c r="CP42" s="24">
        <v>3</v>
      </c>
      <c r="CQ42" s="24">
        <v>1</v>
      </c>
      <c r="CR42" s="24" t="s">
        <v>105</v>
      </c>
      <c r="CS42" s="23">
        <v>49</v>
      </c>
      <c r="CT42" s="23">
        <v>382</v>
      </c>
      <c r="CU42" s="23">
        <v>3963</v>
      </c>
    </row>
    <row r="43" spans="1:99" ht="13.5">
      <c r="A43" s="20">
        <v>40</v>
      </c>
      <c r="B43" s="21" t="s">
        <v>214</v>
      </c>
      <c r="C43" s="22" t="s">
        <v>215</v>
      </c>
      <c r="D43" s="23">
        <v>411197</v>
      </c>
      <c r="E43" s="24">
        <v>2</v>
      </c>
      <c r="F43" s="24">
        <v>2</v>
      </c>
      <c r="G43" s="24">
        <v>25</v>
      </c>
      <c r="H43" s="24">
        <v>24.7</v>
      </c>
      <c r="I43" s="25">
        <v>98769</v>
      </c>
      <c r="J43" s="25">
        <v>0</v>
      </c>
      <c r="K43" s="25">
        <v>54676</v>
      </c>
      <c r="L43" s="25">
        <v>0</v>
      </c>
      <c r="M43" s="24">
        <v>1</v>
      </c>
      <c r="N43" s="24">
        <v>0</v>
      </c>
      <c r="O43" s="26">
        <v>148.62</v>
      </c>
      <c r="P43" s="26">
        <v>134.63</v>
      </c>
      <c r="Q43" s="24">
        <v>0</v>
      </c>
      <c r="R43" s="23">
        <v>0</v>
      </c>
      <c r="S43" s="26">
        <v>4.6</v>
      </c>
      <c r="T43" s="24">
        <v>92</v>
      </c>
      <c r="U43" s="24">
        <v>9.39</v>
      </c>
      <c r="V43" s="26">
        <v>13380.44</v>
      </c>
      <c r="W43" s="24" t="s">
        <v>105</v>
      </c>
      <c r="X43" s="26">
        <v>228.29</v>
      </c>
      <c r="Y43" s="27">
        <f>X43/(U43+S43+P43)</f>
        <v>1.5360651325528192</v>
      </c>
      <c r="Z43" s="26" t="s">
        <v>126</v>
      </c>
      <c r="AA43" s="27" t="s">
        <v>129</v>
      </c>
      <c r="AB43" s="26" t="s">
        <v>126</v>
      </c>
      <c r="AC43" s="27" t="s">
        <v>129</v>
      </c>
      <c r="AD43" s="26">
        <v>2485</v>
      </c>
      <c r="AE43" s="26">
        <v>2485</v>
      </c>
      <c r="AF43" s="27">
        <v>1</v>
      </c>
      <c r="AG43" s="26">
        <v>5113</v>
      </c>
      <c r="AH43" s="26">
        <v>0</v>
      </c>
      <c r="AI43" s="23">
        <v>11094</v>
      </c>
      <c r="AJ43" s="25">
        <v>53864.75</v>
      </c>
      <c r="AK43" s="24">
        <v>1</v>
      </c>
      <c r="AL43" s="24">
        <v>293</v>
      </c>
      <c r="AM43" s="24">
        <v>291</v>
      </c>
      <c r="AN43" s="24">
        <v>0</v>
      </c>
      <c r="AO43" s="24">
        <v>38</v>
      </c>
      <c r="AP43" s="24">
        <v>38</v>
      </c>
      <c r="AQ43" s="24">
        <v>2</v>
      </c>
      <c r="AR43" s="24">
        <v>30</v>
      </c>
      <c r="AS43" s="24">
        <v>20</v>
      </c>
      <c r="AT43" s="24">
        <v>8</v>
      </c>
      <c r="AU43" s="24">
        <v>0</v>
      </c>
      <c r="AV43" s="26">
        <v>1116.18</v>
      </c>
      <c r="AW43" s="24">
        <v>0</v>
      </c>
      <c r="AX43" s="26">
        <v>0</v>
      </c>
      <c r="AY43" s="24" t="s">
        <v>105</v>
      </c>
      <c r="AZ43" s="26">
        <v>2789.5</v>
      </c>
      <c r="BA43" s="26">
        <v>17345.05</v>
      </c>
      <c r="BB43" s="26">
        <v>13380.44</v>
      </c>
      <c r="BC43" s="27">
        <v>0.771427006552302</v>
      </c>
      <c r="BD43" s="26">
        <v>3964.61</v>
      </c>
      <c r="BE43" s="23">
        <v>16431</v>
      </c>
      <c r="BF43" s="23">
        <v>3060501</v>
      </c>
      <c r="BG43" s="23">
        <v>2662736</v>
      </c>
      <c r="BH43" s="23">
        <v>2154</v>
      </c>
      <c r="BI43" s="23">
        <v>163536</v>
      </c>
      <c r="BJ43" s="23">
        <v>5880</v>
      </c>
      <c r="BK43" s="24" t="s">
        <v>216</v>
      </c>
      <c r="BL43" s="24">
        <v>2007</v>
      </c>
      <c r="BM43" s="23">
        <v>2931984</v>
      </c>
      <c r="BN43" s="23">
        <v>2662736</v>
      </c>
      <c r="BO43" s="27">
        <v>0.9580078555765871</v>
      </c>
      <c r="BP43" s="23">
        <v>161382</v>
      </c>
      <c r="BQ43" s="23">
        <v>5880</v>
      </c>
      <c r="BR43" s="27">
        <v>0.986828588200763</v>
      </c>
      <c r="BS43" s="23">
        <v>2931984</v>
      </c>
      <c r="BT43" s="27">
        <v>0.9580078555765871</v>
      </c>
      <c r="BU43" s="23">
        <v>161382</v>
      </c>
      <c r="BV43" s="27">
        <v>0.986828588200763</v>
      </c>
      <c r="BW43" s="23">
        <v>661</v>
      </c>
      <c r="BX43" s="23">
        <v>276</v>
      </c>
      <c r="BY43" s="27">
        <v>0.41754916792738306</v>
      </c>
      <c r="BZ43" s="23">
        <v>243</v>
      </c>
      <c r="CA43" s="27">
        <v>0.36762481089258703</v>
      </c>
      <c r="CB43" s="23">
        <v>76</v>
      </c>
      <c r="CC43" s="27">
        <v>0.114977307110439</v>
      </c>
      <c r="CD43" s="23">
        <v>1799</v>
      </c>
      <c r="CE43" s="23">
        <v>10371</v>
      </c>
      <c r="CF43" s="23">
        <v>791</v>
      </c>
      <c r="CG43" s="23">
        <v>0</v>
      </c>
      <c r="CH43" s="23">
        <v>0</v>
      </c>
      <c r="CI43" s="23">
        <v>0</v>
      </c>
      <c r="CJ43" s="23">
        <v>2365965</v>
      </c>
      <c r="CK43" s="23">
        <v>263643</v>
      </c>
      <c r="CL43" s="23">
        <v>93636</v>
      </c>
      <c r="CM43" s="24">
        <v>1</v>
      </c>
      <c r="CN43" s="23">
        <v>3301</v>
      </c>
      <c r="CO43" s="23">
        <v>2337</v>
      </c>
      <c r="CP43" s="24">
        <v>2</v>
      </c>
      <c r="CQ43" s="24">
        <v>1</v>
      </c>
      <c r="CR43" s="24" t="s">
        <v>105</v>
      </c>
      <c r="CS43" s="23">
        <v>2337</v>
      </c>
      <c r="CT43" s="23">
        <v>657</v>
      </c>
      <c r="CU43" s="23">
        <v>5757</v>
      </c>
    </row>
    <row r="44" spans="1:99" ht="13.5">
      <c r="A44" s="20">
        <v>41</v>
      </c>
      <c r="B44" s="21" t="s">
        <v>217</v>
      </c>
      <c r="C44" s="22" t="s">
        <v>154</v>
      </c>
      <c r="D44" s="23">
        <v>332001</v>
      </c>
      <c r="E44" s="24">
        <v>2</v>
      </c>
      <c r="F44" s="24">
        <v>2</v>
      </c>
      <c r="G44" s="24">
        <v>22</v>
      </c>
      <c r="H44" s="24">
        <v>20.9</v>
      </c>
      <c r="I44" s="25">
        <v>93451.18</v>
      </c>
      <c r="J44" s="25" t="s">
        <v>126</v>
      </c>
      <c r="K44" s="25">
        <v>10970.23</v>
      </c>
      <c r="L44" s="25" t="s">
        <v>126</v>
      </c>
      <c r="M44" s="24">
        <v>0</v>
      </c>
      <c r="N44" s="24">
        <v>3</v>
      </c>
      <c r="O44" s="26">
        <v>162.08</v>
      </c>
      <c r="P44" s="26">
        <v>66.43</v>
      </c>
      <c r="Q44" s="24">
        <v>0</v>
      </c>
      <c r="R44" s="23">
        <v>1741</v>
      </c>
      <c r="S44" s="26">
        <v>20.6</v>
      </c>
      <c r="T44" s="24">
        <v>1843</v>
      </c>
      <c r="U44" s="24">
        <v>4.75</v>
      </c>
      <c r="V44" s="26">
        <v>16597.83</v>
      </c>
      <c r="W44" s="24" t="s">
        <v>110</v>
      </c>
      <c r="X44" s="26">
        <v>374.5</v>
      </c>
      <c r="Y44" s="27">
        <v>4.30311386878088</v>
      </c>
      <c r="Z44" s="26" t="s">
        <v>126</v>
      </c>
      <c r="AA44" s="27" t="s">
        <v>129</v>
      </c>
      <c r="AB44" s="26" t="s">
        <v>126</v>
      </c>
      <c r="AC44" s="27" t="s">
        <v>129</v>
      </c>
      <c r="AD44" s="26">
        <v>3736</v>
      </c>
      <c r="AE44" s="26">
        <v>3736</v>
      </c>
      <c r="AF44" s="27">
        <v>1</v>
      </c>
      <c r="AG44" s="26">
        <v>4572</v>
      </c>
      <c r="AH44" s="26">
        <v>2464</v>
      </c>
      <c r="AI44" s="23">
        <v>2348</v>
      </c>
      <c r="AJ44" s="25">
        <v>49154.4</v>
      </c>
      <c r="AK44" s="24">
        <v>0</v>
      </c>
      <c r="AL44" s="24">
        <v>263</v>
      </c>
      <c r="AM44" s="24">
        <v>251</v>
      </c>
      <c r="AN44" s="24">
        <v>10</v>
      </c>
      <c r="AO44" s="24">
        <v>28</v>
      </c>
      <c r="AP44" s="24">
        <v>26</v>
      </c>
      <c r="AQ44" s="24">
        <v>4</v>
      </c>
      <c r="AR44" s="24">
        <v>56</v>
      </c>
      <c r="AS44" s="24">
        <v>29</v>
      </c>
      <c r="AT44" s="24">
        <v>12</v>
      </c>
      <c r="AU44" s="24">
        <v>0</v>
      </c>
      <c r="AV44" s="26">
        <v>3312.28</v>
      </c>
      <c r="AW44" s="24">
        <v>0</v>
      </c>
      <c r="AX44" s="26">
        <v>0</v>
      </c>
      <c r="AY44" s="24" t="s">
        <v>105</v>
      </c>
      <c r="AZ44" s="26">
        <v>21.6</v>
      </c>
      <c r="BA44" s="26">
        <v>19782</v>
      </c>
      <c r="BB44" s="26">
        <v>16597.83</v>
      </c>
      <c r="BC44" s="27">
        <v>0.8390370033363661</v>
      </c>
      <c r="BD44" s="26">
        <v>3184.17</v>
      </c>
      <c r="BE44" s="23">
        <v>0</v>
      </c>
      <c r="BF44" s="23">
        <v>4729679</v>
      </c>
      <c r="BG44" s="23">
        <v>3904299</v>
      </c>
      <c r="BH44" s="23">
        <v>5842</v>
      </c>
      <c r="BI44" s="23">
        <v>1770299</v>
      </c>
      <c r="BJ44" s="23">
        <v>3288</v>
      </c>
      <c r="BK44" s="24" t="s">
        <v>218</v>
      </c>
      <c r="BL44" s="24">
        <v>2011</v>
      </c>
      <c r="BM44" s="23">
        <v>3538255</v>
      </c>
      <c r="BN44" s="23">
        <v>3264396</v>
      </c>
      <c r="BO44" s="27">
        <v>0.7480962238663551</v>
      </c>
      <c r="BP44" s="23">
        <v>1468523</v>
      </c>
      <c r="BQ44" s="23">
        <v>3288</v>
      </c>
      <c r="BR44" s="27">
        <v>0.8295338809997631</v>
      </c>
      <c r="BS44" s="23" t="s">
        <v>126</v>
      </c>
      <c r="BT44" s="27" t="s">
        <v>129</v>
      </c>
      <c r="BU44" s="23" t="s">
        <v>126</v>
      </c>
      <c r="BV44" s="27" t="s">
        <v>129</v>
      </c>
      <c r="BW44" s="23">
        <v>631</v>
      </c>
      <c r="BX44" s="23">
        <v>314</v>
      </c>
      <c r="BY44" s="27">
        <v>0.49762282091917603</v>
      </c>
      <c r="BZ44" s="23">
        <v>210</v>
      </c>
      <c r="CA44" s="27">
        <v>0.332805071315372</v>
      </c>
      <c r="CB44" s="23">
        <v>16</v>
      </c>
      <c r="CC44" s="27">
        <v>0.0253565768621236</v>
      </c>
      <c r="CD44" s="23">
        <v>1976</v>
      </c>
      <c r="CE44" s="23">
        <v>7955</v>
      </c>
      <c r="CF44" s="23">
        <v>772</v>
      </c>
      <c r="CG44" s="23">
        <v>6</v>
      </c>
      <c r="CH44" s="23">
        <v>5</v>
      </c>
      <c r="CI44" s="23">
        <v>1</v>
      </c>
      <c r="CJ44" s="23">
        <v>30472249</v>
      </c>
      <c r="CK44" s="23">
        <v>934490</v>
      </c>
      <c r="CL44" s="23">
        <v>415599</v>
      </c>
      <c r="CM44" s="24">
        <v>1</v>
      </c>
      <c r="CN44" s="23" t="s">
        <v>126</v>
      </c>
      <c r="CO44" s="23">
        <v>0</v>
      </c>
      <c r="CP44" s="24">
        <v>1</v>
      </c>
      <c r="CQ44" s="24">
        <v>0</v>
      </c>
      <c r="CR44" s="24" t="s">
        <v>105</v>
      </c>
      <c r="CS44" s="23">
        <v>326</v>
      </c>
      <c r="CT44" s="23">
        <v>357</v>
      </c>
      <c r="CU44" s="23">
        <v>2659</v>
      </c>
    </row>
    <row r="45" spans="1:99" ht="13.5">
      <c r="A45" s="20">
        <v>42</v>
      </c>
      <c r="B45" s="21" t="s">
        <v>219</v>
      </c>
      <c r="C45" s="22" t="s">
        <v>104</v>
      </c>
      <c r="D45" s="23">
        <v>756715</v>
      </c>
      <c r="E45" s="24">
        <v>3</v>
      </c>
      <c r="F45" s="24">
        <v>3</v>
      </c>
      <c r="G45" s="24">
        <v>33</v>
      </c>
      <c r="H45" s="24">
        <v>31.8</v>
      </c>
      <c r="I45" s="25">
        <v>196008.4</v>
      </c>
      <c r="J45" s="25">
        <v>75528.92</v>
      </c>
      <c r="K45" s="25">
        <v>64898.36</v>
      </c>
      <c r="L45" s="25">
        <v>164220.36</v>
      </c>
      <c r="M45" s="24">
        <v>1</v>
      </c>
      <c r="N45" s="24">
        <v>1</v>
      </c>
      <c r="O45" s="26">
        <v>213.25</v>
      </c>
      <c r="P45" s="26">
        <v>254.7</v>
      </c>
      <c r="Q45" s="24">
        <v>0</v>
      </c>
      <c r="R45" s="23">
        <v>0</v>
      </c>
      <c r="S45" s="26">
        <v>28.15</v>
      </c>
      <c r="T45" s="24">
        <v>599</v>
      </c>
      <c r="U45" s="24">
        <v>31.9</v>
      </c>
      <c r="V45" s="26">
        <v>34759.69</v>
      </c>
      <c r="W45" s="24" t="s">
        <v>105</v>
      </c>
      <c r="X45" s="26">
        <v>682.31</v>
      </c>
      <c r="Y45" s="27">
        <v>2.41226798656532</v>
      </c>
      <c r="Z45" s="26">
        <v>22608.76</v>
      </c>
      <c r="AA45" s="27">
        <v>0.650430426738558</v>
      </c>
      <c r="AB45" s="26">
        <v>29631.77</v>
      </c>
      <c r="AC45" s="27">
        <v>0.852475093995372</v>
      </c>
      <c r="AD45" s="26">
        <v>6087</v>
      </c>
      <c r="AE45" s="26">
        <v>6027</v>
      </c>
      <c r="AF45" s="27">
        <v>0.990142927550517</v>
      </c>
      <c r="AG45" s="26">
        <v>8164</v>
      </c>
      <c r="AH45" s="26">
        <v>0</v>
      </c>
      <c r="AI45" s="23">
        <v>473</v>
      </c>
      <c r="AJ45" s="25">
        <v>27264.28</v>
      </c>
      <c r="AK45" s="24">
        <v>1</v>
      </c>
      <c r="AL45" s="24">
        <v>273</v>
      </c>
      <c r="AM45" s="24">
        <v>95</v>
      </c>
      <c r="AN45" s="24">
        <v>15</v>
      </c>
      <c r="AO45" s="24">
        <v>54</v>
      </c>
      <c r="AP45" s="24">
        <v>4</v>
      </c>
      <c r="AQ45" s="24">
        <v>5</v>
      </c>
      <c r="AR45" s="24">
        <v>69</v>
      </c>
      <c r="AS45" s="24">
        <v>41</v>
      </c>
      <c r="AT45" s="24">
        <v>2</v>
      </c>
      <c r="AU45" s="24">
        <v>5</v>
      </c>
      <c r="AV45" s="26">
        <v>5114.01</v>
      </c>
      <c r="AW45" s="24">
        <v>0</v>
      </c>
      <c r="AX45" s="26">
        <v>0</v>
      </c>
      <c r="AY45" s="24" t="s">
        <v>105</v>
      </c>
      <c r="AZ45" s="26">
        <v>730</v>
      </c>
      <c r="BA45" s="26">
        <v>36250.4</v>
      </c>
      <c r="BB45" s="26">
        <v>34759.69</v>
      </c>
      <c r="BC45" s="27">
        <v>0.9588774192836491</v>
      </c>
      <c r="BD45" s="26">
        <v>1490.71</v>
      </c>
      <c r="BE45" s="23">
        <v>149596</v>
      </c>
      <c r="BF45" s="23">
        <v>2735788</v>
      </c>
      <c r="BG45" s="23">
        <v>1442395</v>
      </c>
      <c r="BH45" s="23">
        <v>14808</v>
      </c>
      <c r="BI45" s="23">
        <v>71045</v>
      </c>
      <c r="BJ45" s="23">
        <v>3003</v>
      </c>
      <c r="BK45" s="24" t="s">
        <v>220</v>
      </c>
      <c r="BL45" s="24">
        <v>2010</v>
      </c>
      <c r="BM45" s="23">
        <v>1997734</v>
      </c>
      <c r="BN45" s="23">
        <v>1441790</v>
      </c>
      <c r="BO45" s="27">
        <v>0.7302225172418331</v>
      </c>
      <c r="BP45" s="23">
        <v>4057</v>
      </c>
      <c r="BQ45" s="23">
        <v>3003</v>
      </c>
      <c r="BR45" s="27">
        <v>0.0571046519811387</v>
      </c>
      <c r="BS45" s="23">
        <v>2653933</v>
      </c>
      <c r="BT45" s="27">
        <v>0.9700799184732151</v>
      </c>
      <c r="BU45" s="23">
        <v>4293</v>
      </c>
      <c r="BV45" s="27">
        <v>0.0604264902526568</v>
      </c>
      <c r="BW45" s="23">
        <v>1017</v>
      </c>
      <c r="BX45" s="23">
        <v>500</v>
      </c>
      <c r="BY45" s="27">
        <v>0.491642084562439</v>
      </c>
      <c r="BZ45" s="23">
        <v>366</v>
      </c>
      <c r="CA45" s="27">
        <v>0.35988200589970504</v>
      </c>
      <c r="CB45" s="23">
        <v>96</v>
      </c>
      <c r="CC45" s="27">
        <v>0.0943952802359882</v>
      </c>
      <c r="CD45" s="23">
        <v>2505</v>
      </c>
      <c r="CE45" s="23">
        <v>11556</v>
      </c>
      <c r="CF45" s="23">
        <v>1177</v>
      </c>
      <c r="CG45" s="23">
        <v>4</v>
      </c>
      <c r="CH45" s="23">
        <v>4</v>
      </c>
      <c r="CI45" s="23">
        <v>0</v>
      </c>
      <c r="CJ45" s="23">
        <v>52508114</v>
      </c>
      <c r="CK45" s="23">
        <v>425260</v>
      </c>
      <c r="CL45" s="23" t="s">
        <v>126</v>
      </c>
      <c r="CM45" s="24">
        <v>0</v>
      </c>
      <c r="CN45" s="23">
        <v>0</v>
      </c>
      <c r="CO45" s="23">
        <v>0</v>
      </c>
      <c r="CP45" s="24">
        <v>2</v>
      </c>
      <c r="CQ45" s="24">
        <v>0</v>
      </c>
      <c r="CR45" s="24" t="s">
        <v>110</v>
      </c>
      <c r="CS45" s="23">
        <v>1073</v>
      </c>
      <c r="CT45" s="23">
        <v>806</v>
      </c>
      <c r="CU45" s="23">
        <v>4384</v>
      </c>
    </row>
    <row r="46" spans="1:99" ht="13.5">
      <c r="A46" s="20">
        <v>43</v>
      </c>
      <c r="B46" s="21" t="s">
        <v>221</v>
      </c>
      <c r="C46" s="22" t="s">
        <v>104</v>
      </c>
      <c r="D46" s="23">
        <v>226203</v>
      </c>
      <c r="E46" s="24">
        <v>2</v>
      </c>
      <c r="F46" s="24">
        <v>2</v>
      </c>
      <c r="G46" s="24">
        <v>17</v>
      </c>
      <c r="H46" s="24">
        <v>16.4</v>
      </c>
      <c r="I46" s="25">
        <v>104400</v>
      </c>
      <c r="J46" s="25">
        <v>10519</v>
      </c>
      <c r="K46" s="25">
        <v>101684</v>
      </c>
      <c r="L46" s="25">
        <v>27441</v>
      </c>
      <c r="M46" s="24">
        <v>0</v>
      </c>
      <c r="N46" s="24">
        <v>5</v>
      </c>
      <c r="O46" s="26">
        <v>104.4</v>
      </c>
      <c r="P46" s="26">
        <v>116.3</v>
      </c>
      <c r="Q46" s="24">
        <v>1.01</v>
      </c>
      <c r="R46" s="23">
        <v>0</v>
      </c>
      <c r="S46" s="26">
        <v>41.6</v>
      </c>
      <c r="T46" s="24">
        <v>472</v>
      </c>
      <c r="U46" s="24">
        <v>12.65</v>
      </c>
      <c r="V46" s="26">
        <v>16452.04</v>
      </c>
      <c r="W46" s="24" t="s">
        <v>105</v>
      </c>
      <c r="X46" s="26">
        <v>404</v>
      </c>
      <c r="Y46" s="27">
        <v>2.55858138062065</v>
      </c>
      <c r="Z46" s="26">
        <v>15489.6</v>
      </c>
      <c r="AA46" s="27">
        <v>0.9415002637970731</v>
      </c>
      <c r="AB46" s="26">
        <v>15255.25</v>
      </c>
      <c r="AC46" s="27">
        <v>0.9272558296721861</v>
      </c>
      <c r="AD46" s="26">
        <v>4875</v>
      </c>
      <c r="AE46" s="26">
        <v>4875</v>
      </c>
      <c r="AF46" s="27">
        <v>1</v>
      </c>
      <c r="AG46" s="26">
        <v>6300</v>
      </c>
      <c r="AH46" s="26">
        <v>0</v>
      </c>
      <c r="AI46" s="23">
        <v>573</v>
      </c>
      <c r="AJ46" s="25">
        <v>39666</v>
      </c>
      <c r="AK46" s="24">
        <v>2</v>
      </c>
      <c r="AL46" s="24">
        <v>235</v>
      </c>
      <c r="AM46" s="24">
        <v>235</v>
      </c>
      <c r="AN46" s="24">
        <v>6</v>
      </c>
      <c r="AO46" s="24">
        <v>25</v>
      </c>
      <c r="AP46" s="24" t="s">
        <v>126</v>
      </c>
      <c r="AQ46" s="24">
        <v>0</v>
      </c>
      <c r="AR46" s="24">
        <v>7</v>
      </c>
      <c r="AS46" s="24">
        <v>0</v>
      </c>
      <c r="AT46" s="24">
        <v>0</v>
      </c>
      <c r="AU46" s="24">
        <v>1</v>
      </c>
      <c r="AV46" s="26">
        <v>1638.02</v>
      </c>
      <c r="AW46" s="24">
        <v>0</v>
      </c>
      <c r="AX46" s="26">
        <v>0</v>
      </c>
      <c r="AY46" s="24">
        <v>0</v>
      </c>
      <c r="AZ46" s="26">
        <v>0</v>
      </c>
      <c r="BA46" s="26">
        <v>22143</v>
      </c>
      <c r="BB46" s="26">
        <v>16452.04</v>
      </c>
      <c r="BC46" s="27">
        <v>0.7429905613512171</v>
      </c>
      <c r="BD46" s="26">
        <v>5690.96</v>
      </c>
      <c r="BE46" s="23">
        <v>163754</v>
      </c>
      <c r="BF46" s="23">
        <v>6893838</v>
      </c>
      <c r="BG46" s="23">
        <v>696800</v>
      </c>
      <c r="BH46" s="23">
        <v>2853</v>
      </c>
      <c r="BI46" s="23">
        <v>9971</v>
      </c>
      <c r="BJ46" s="23">
        <v>3567</v>
      </c>
      <c r="BK46" s="24" t="s">
        <v>222</v>
      </c>
      <c r="BL46" s="24">
        <v>2011</v>
      </c>
      <c r="BM46" s="23">
        <v>2906541</v>
      </c>
      <c r="BN46" s="23">
        <v>696800</v>
      </c>
      <c r="BO46" s="27">
        <v>0.42161434602901904</v>
      </c>
      <c r="BP46" s="23">
        <v>9971</v>
      </c>
      <c r="BQ46" s="23">
        <v>3567</v>
      </c>
      <c r="BR46" s="27">
        <v>1</v>
      </c>
      <c r="BS46" s="23">
        <v>6592704</v>
      </c>
      <c r="BT46" s="27">
        <v>0.956318381720023</v>
      </c>
      <c r="BU46" s="23">
        <v>5696</v>
      </c>
      <c r="BV46" s="27">
        <v>0.5712566442683781</v>
      </c>
      <c r="BW46" s="23">
        <v>917</v>
      </c>
      <c r="BX46" s="23">
        <v>430</v>
      </c>
      <c r="BY46" s="27">
        <v>0.468920392584515</v>
      </c>
      <c r="BZ46" s="23">
        <v>166</v>
      </c>
      <c r="CA46" s="27">
        <v>0.181025081788441</v>
      </c>
      <c r="CB46" s="23">
        <v>214</v>
      </c>
      <c r="CC46" s="27">
        <v>0.23336968375136302</v>
      </c>
      <c r="CD46" s="23">
        <v>3732</v>
      </c>
      <c r="CE46" s="23">
        <v>17513</v>
      </c>
      <c r="CF46" s="23">
        <v>253</v>
      </c>
      <c r="CG46" s="23">
        <v>7</v>
      </c>
      <c r="CH46" s="23">
        <v>21</v>
      </c>
      <c r="CI46" s="23">
        <v>0</v>
      </c>
      <c r="CJ46" s="23">
        <v>5101866</v>
      </c>
      <c r="CK46" s="23">
        <v>474690</v>
      </c>
      <c r="CL46" s="23">
        <v>110063</v>
      </c>
      <c r="CM46" s="24">
        <v>1</v>
      </c>
      <c r="CN46" s="23">
        <v>238</v>
      </c>
      <c r="CO46" s="23">
        <v>38</v>
      </c>
      <c r="CP46" s="24">
        <v>4</v>
      </c>
      <c r="CQ46" s="24">
        <v>0</v>
      </c>
      <c r="CR46" s="24" t="s">
        <v>105</v>
      </c>
      <c r="CS46" s="23">
        <v>459</v>
      </c>
      <c r="CT46" s="23">
        <v>400</v>
      </c>
      <c r="CU46" s="23">
        <v>4791</v>
      </c>
    </row>
    <row r="47" spans="1:99" ht="13.5">
      <c r="A47" s="20">
        <v>44</v>
      </c>
      <c r="B47" s="21" t="s">
        <v>223</v>
      </c>
      <c r="C47" s="22" t="s">
        <v>224</v>
      </c>
      <c r="D47" s="23">
        <v>1313321</v>
      </c>
      <c r="E47" s="24">
        <v>5</v>
      </c>
      <c r="F47" s="24">
        <v>4.8</v>
      </c>
      <c r="G47" s="24">
        <v>51</v>
      </c>
      <c r="H47" s="24">
        <v>48.6</v>
      </c>
      <c r="I47" s="25">
        <v>329702</v>
      </c>
      <c r="J47" s="25">
        <v>96716</v>
      </c>
      <c r="K47" s="25">
        <v>119870</v>
      </c>
      <c r="L47" s="25" t="s">
        <v>126</v>
      </c>
      <c r="M47" s="24">
        <v>3</v>
      </c>
      <c r="N47" s="24">
        <v>33</v>
      </c>
      <c r="O47" s="26">
        <v>565.49</v>
      </c>
      <c r="P47" s="26">
        <v>536.82</v>
      </c>
      <c r="Q47" s="24">
        <v>0.15</v>
      </c>
      <c r="R47" s="23">
        <v>0</v>
      </c>
      <c r="S47" s="26">
        <v>38.25</v>
      </c>
      <c r="T47" s="24">
        <v>1328</v>
      </c>
      <c r="U47" s="24">
        <v>55</v>
      </c>
      <c r="V47" s="26">
        <v>37542.49</v>
      </c>
      <c r="W47" s="24" t="s">
        <v>105</v>
      </c>
      <c r="X47" s="26">
        <v>857</v>
      </c>
      <c r="Y47" s="27">
        <v>1.49025336046047</v>
      </c>
      <c r="Z47" s="26" t="s">
        <v>126</v>
      </c>
      <c r="AA47" s="27" t="s">
        <v>129</v>
      </c>
      <c r="AB47" s="26" t="s">
        <v>126</v>
      </c>
      <c r="AC47" s="27" t="s">
        <v>129</v>
      </c>
      <c r="AD47" s="26">
        <v>9254</v>
      </c>
      <c r="AE47" s="26">
        <v>5554</v>
      </c>
      <c r="AF47" s="27">
        <v>0.600172898206181</v>
      </c>
      <c r="AG47" s="26">
        <v>13421</v>
      </c>
      <c r="AH47" s="26">
        <v>0</v>
      </c>
      <c r="AI47" s="23">
        <v>2528</v>
      </c>
      <c r="AJ47" s="25">
        <v>99254</v>
      </c>
      <c r="AK47" s="24">
        <v>1</v>
      </c>
      <c r="AL47" s="24">
        <v>64</v>
      </c>
      <c r="AM47" s="24">
        <v>19</v>
      </c>
      <c r="AN47" s="24">
        <v>0</v>
      </c>
      <c r="AO47" s="24">
        <v>152</v>
      </c>
      <c r="AP47" s="24">
        <v>46</v>
      </c>
      <c r="AQ47" s="24">
        <v>5</v>
      </c>
      <c r="AR47" s="24">
        <v>197</v>
      </c>
      <c r="AS47" s="24">
        <v>67</v>
      </c>
      <c r="AT47" s="24">
        <v>107</v>
      </c>
      <c r="AU47" s="24">
        <v>371</v>
      </c>
      <c r="AV47" s="26">
        <v>10845.4</v>
      </c>
      <c r="AW47" s="24">
        <v>6</v>
      </c>
      <c r="AX47" s="26">
        <v>17393.27</v>
      </c>
      <c r="AY47" s="24" t="s">
        <v>105</v>
      </c>
      <c r="AZ47" s="26">
        <v>20284</v>
      </c>
      <c r="BA47" s="26">
        <v>50376</v>
      </c>
      <c r="BB47" s="26">
        <v>37542.49</v>
      </c>
      <c r="BC47" s="27">
        <v>0.745245553438145</v>
      </c>
      <c r="BD47" s="26">
        <v>12833.51</v>
      </c>
      <c r="BE47" s="23">
        <v>179528</v>
      </c>
      <c r="BF47" s="23">
        <v>6821075</v>
      </c>
      <c r="BG47" s="23">
        <v>3890620</v>
      </c>
      <c r="BH47" s="23">
        <v>2113</v>
      </c>
      <c r="BI47" s="23">
        <v>51524</v>
      </c>
      <c r="BJ47" s="23">
        <v>13740</v>
      </c>
      <c r="BK47" s="24" t="s">
        <v>225</v>
      </c>
      <c r="BL47" s="24">
        <v>2014</v>
      </c>
      <c r="BM47" s="23">
        <v>5171290</v>
      </c>
      <c r="BN47" s="23">
        <v>2861954</v>
      </c>
      <c r="BO47" s="27">
        <v>0.7581341650692891</v>
      </c>
      <c r="BP47" s="23">
        <v>51524</v>
      </c>
      <c r="BQ47" s="23">
        <v>13740</v>
      </c>
      <c r="BR47" s="27">
        <v>1</v>
      </c>
      <c r="BS47" s="23">
        <v>6821075</v>
      </c>
      <c r="BT47" s="27">
        <v>1</v>
      </c>
      <c r="BU47" s="23">
        <v>51524</v>
      </c>
      <c r="BV47" s="27">
        <v>1</v>
      </c>
      <c r="BW47" s="23">
        <v>1890</v>
      </c>
      <c r="BX47" s="23">
        <v>596</v>
      </c>
      <c r="BY47" s="27">
        <v>0.31534391534391504</v>
      </c>
      <c r="BZ47" s="23">
        <v>456</v>
      </c>
      <c r="CA47" s="27">
        <v>0.24126984126984102</v>
      </c>
      <c r="CB47" s="23">
        <v>176</v>
      </c>
      <c r="CC47" s="27">
        <v>0.09312169312169309</v>
      </c>
      <c r="CD47" s="23">
        <v>6511</v>
      </c>
      <c r="CE47" s="23">
        <v>18402</v>
      </c>
      <c r="CF47" s="23">
        <v>3615</v>
      </c>
      <c r="CG47" s="23">
        <v>25</v>
      </c>
      <c r="CH47" s="23">
        <v>684</v>
      </c>
      <c r="CI47" s="23">
        <v>0</v>
      </c>
      <c r="CJ47" s="23">
        <v>38024508</v>
      </c>
      <c r="CK47" s="23">
        <v>593680</v>
      </c>
      <c r="CL47" s="23">
        <v>148011</v>
      </c>
      <c r="CM47" s="24">
        <v>1</v>
      </c>
      <c r="CN47" s="23">
        <v>2884</v>
      </c>
      <c r="CO47" s="23">
        <v>439</v>
      </c>
      <c r="CP47" s="24">
        <v>2</v>
      </c>
      <c r="CQ47" s="24">
        <v>0</v>
      </c>
      <c r="CR47" s="24" t="s">
        <v>110</v>
      </c>
      <c r="CS47" s="23">
        <v>3940</v>
      </c>
      <c r="CT47" s="23">
        <v>3569</v>
      </c>
      <c r="CU47" s="23">
        <v>16465</v>
      </c>
    </row>
    <row r="48" spans="1:99" ht="27">
      <c r="A48" s="20">
        <v>45</v>
      </c>
      <c r="B48" s="21" t="s">
        <v>226</v>
      </c>
      <c r="C48" s="22" t="s">
        <v>227</v>
      </c>
      <c r="D48" s="23">
        <v>665587</v>
      </c>
      <c r="E48" s="24">
        <v>4</v>
      </c>
      <c r="F48" s="24">
        <v>4</v>
      </c>
      <c r="G48" s="24">
        <v>29</v>
      </c>
      <c r="H48" s="24">
        <v>27.2</v>
      </c>
      <c r="I48" s="25">
        <v>7543.5</v>
      </c>
      <c r="J48" s="25">
        <v>169267.51</v>
      </c>
      <c r="K48" s="25">
        <v>282729.5</v>
      </c>
      <c r="L48" s="25">
        <v>0</v>
      </c>
      <c r="M48" s="24">
        <v>1</v>
      </c>
      <c r="N48" s="24">
        <v>1</v>
      </c>
      <c r="O48" s="26">
        <v>340.889999999999</v>
      </c>
      <c r="P48" s="26">
        <v>82.49</v>
      </c>
      <c r="Q48" s="24">
        <v>0</v>
      </c>
      <c r="R48" s="23">
        <v>0</v>
      </c>
      <c r="S48" s="26">
        <v>16.66</v>
      </c>
      <c r="T48" s="24">
        <v>149</v>
      </c>
      <c r="U48" s="24">
        <v>28</v>
      </c>
      <c r="V48" s="26">
        <v>30949.17</v>
      </c>
      <c r="W48" s="24" t="s">
        <v>110</v>
      </c>
      <c r="X48" s="26">
        <v>264.63</v>
      </c>
      <c r="Y48" s="27">
        <v>2.66898638426626</v>
      </c>
      <c r="Z48" s="26">
        <v>29611.12</v>
      </c>
      <c r="AA48" s="27">
        <v>0.9567662073005511</v>
      </c>
      <c r="AB48" s="26">
        <v>6897.08</v>
      </c>
      <c r="AC48" s="27">
        <v>0.22285185677031102</v>
      </c>
      <c r="AD48" s="26">
        <v>7211.21</v>
      </c>
      <c r="AE48" s="26">
        <v>0</v>
      </c>
      <c r="AF48" s="27">
        <v>0</v>
      </c>
      <c r="AG48" s="26">
        <v>9032.65</v>
      </c>
      <c r="AH48" s="26">
        <v>0</v>
      </c>
      <c r="AI48" s="23">
        <v>0</v>
      </c>
      <c r="AJ48" s="25">
        <v>212289.13</v>
      </c>
      <c r="AK48" s="24">
        <v>1</v>
      </c>
      <c r="AL48" s="24">
        <v>271</v>
      </c>
      <c r="AM48" s="24">
        <v>268</v>
      </c>
      <c r="AN48" s="24">
        <v>11</v>
      </c>
      <c r="AO48" s="24">
        <v>63</v>
      </c>
      <c r="AP48" s="24">
        <v>22</v>
      </c>
      <c r="AQ48" s="24">
        <v>6</v>
      </c>
      <c r="AR48" s="24">
        <v>76</v>
      </c>
      <c r="AS48" s="24">
        <v>36</v>
      </c>
      <c r="AT48" s="24">
        <v>9</v>
      </c>
      <c r="AU48" s="24">
        <v>21</v>
      </c>
      <c r="AV48" s="26">
        <v>9033.24</v>
      </c>
      <c r="AW48" s="24">
        <v>0</v>
      </c>
      <c r="AX48" s="26">
        <v>0</v>
      </c>
      <c r="AY48" s="24" t="s">
        <v>105</v>
      </c>
      <c r="AZ48" s="26">
        <v>15468.6</v>
      </c>
      <c r="BA48" s="26">
        <v>36202</v>
      </c>
      <c r="BB48" s="26">
        <v>30949.17</v>
      </c>
      <c r="BC48" s="27">
        <v>0.8549022153472181</v>
      </c>
      <c r="BD48" s="26">
        <v>5252.83</v>
      </c>
      <c r="BE48" s="23">
        <v>1135308</v>
      </c>
      <c r="BF48" s="23">
        <v>3882236</v>
      </c>
      <c r="BG48" s="23">
        <v>3554386</v>
      </c>
      <c r="BH48" s="23">
        <v>13349</v>
      </c>
      <c r="BI48" s="23">
        <v>35781</v>
      </c>
      <c r="BJ48" s="23">
        <v>2946</v>
      </c>
      <c r="BK48" s="24" t="s">
        <v>228</v>
      </c>
      <c r="BL48" s="24">
        <v>2013</v>
      </c>
      <c r="BM48" s="23">
        <v>3834857</v>
      </c>
      <c r="BN48" s="23">
        <v>3554386</v>
      </c>
      <c r="BO48" s="27">
        <v>0.9877959505810571</v>
      </c>
      <c r="BP48" s="23">
        <v>34242</v>
      </c>
      <c r="BQ48" s="23">
        <v>2946</v>
      </c>
      <c r="BR48" s="27">
        <v>0.9569883457701011</v>
      </c>
      <c r="BS48" s="23">
        <v>3834857</v>
      </c>
      <c r="BT48" s="27">
        <v>0.9877959505810571</v>
      </c>
      <c r="BU48" s="23">
        <v>34242</v>
      </c>
      <c r="BV48" s="27">
        <v>0.9569883457701011</v>
      </c>
      <c r="BW48" s="23">
        <v>948</v>
      </c>
      <c r="BX48" s="23">
        <v>364</v>
      </c>
      <c r="BY48" s="27">
        <v>0.38396624472573804</v>
      </c>
      <c r="BZ48" s="23">
        <v>261</v>
      </c>
      <c r="CA48" s="27">
        <v>0.275316455696203</v>
      </c>
      <c r="CB48" s="23">
        <v>255</v>
      </c>
      <c r="CC48" s="27">
        <v>0.268987341772152</v>
      </c>
      <c r="CD48" s="23">
        <v>3868</v>
      </c>
      <c r="CE48" s="23">
        <v>15745</v>
      </c>
      <c r="CF48" s="23">
        <v>1428</v>
      </c>
      <c r="CG48" s="23">
        <v>4</v>
      </c>
      <c r="CH48" s="23">
        <v>67</v>
      </c>
      <c r="CI48" s="23">
        <v>0</v>
      </c>
      <c r="CJ48" s="23" t="s">
        <v>126</v>
      </c>
      <c r="CK48" s="23">
        <v>447817</v>
      </c>
      <c r="CL48" s="23">
        <v>287761</v>
      </c>
      <c r="CM48" s="24">
        <v>2</v>
      </c>
      <c r="CN48" s="23">
        <v>724</v>
      </c>
      <c r="CO48" s="23">
        <v>49</v>
      </c>
      <c r="CP48" s="24">
        <v>4</v>
      </c>
      <c r="CQ48" s="24">
        <v>0</v>
      </c>
      <c r="CR48" s="24" t="s">
        <v>105</v>
      </c>
      <c r="CS48" s="23">
        <v>3736</v>
      </c>
      <c r="CT48" s="23">
        <v>1127</v>
      </c>
      <c r="CU48" s="23">
        <v>9406</v>
      </c>
    </row>
    <row r="49" spans="1:101" s="43" customFormat="1" ht="13.5">
      <c r="A49" s="20">
        <v>46</v>
      </c>
      <c r="B49" s="21" t="s">
        <v>229</v>
      </c>
      <c r="C49" s="22" t="s">
        <v>132</v>
      </c>
      <c r="D49" s="23">
        <v>180470</v>
      </c>
      <c r="E49" s="24">
        <v>1</v>
      </c>
      <c r="F49" s="24">
        <v>1</v>
      </c>
      <c r="G49" s="24">
        <v>17</v>
      </c>
      <c r="H49" s="24">
        <v>16.1</v>
      </c>
      <c r="I49" s="25">
        <v>79000</v>
      </c>
      <c r="J49" s="25">
        <v>138032</v>
      </c>
      <c r="K49" s="25">
        <v>30000</v>
      </c>
      <c r="L49" s="25">
        <v>98387</v>
      </c>
      <c r="M49" s="24">
        <v>0</v>
      </c>
      <c r="N49" s="24">
        <v>2</v>
      </c>
      <c r="O49" s="26">
        <v>342.2</v>
      </c>
      <c r="P49" s="26">
        <v>324.39</v>
      </c>
      <c r="Q49" s="24">
        <v>0</v>
      </c>
      <c r="R49" s="23">
        <v>0</v>
      </c>
      <c r="S49" s="26">
        <v>15.96</v>
      </c>
      <c r="T49" s="24">
        <v>172</v>
      </c>
      <c r="U49" s="24">
        <v>10</v>
      </c>
      <c r="V49" s="26">
        <v>10728</v>
      </c>
      <c r="W49" s="24" t="s">
        <v>105</v>
      </c>
      <c r="X49" s="26">
        <v>50.27</v>
      </c>
      <c r="Y49" s="27">
        <v>0.14770089613633</v>
      </c>
      <c r="Z49" s="26">
        <v>8343.07</v>
      </c>
      <c r="AA49" s="27">
        <v>0.777691088739746</v>
      </c>
      <c r="AB49" s="26">
        <v>2925.96</v>
      </c>
      <c r="AC49" s="27">
        <v>0.272740492170022</v>
      </c>
      <c r="AD49" s="26">
        <v>2081</v>
      </c>
      <c r="AE49" s="26">
        <v>0</v>
      </c>
      <c r="AF49" s="27">
        <v>0</v>
      </c>
      <c r="AG49" s="26">
        <v>2781</v>
      </c>
      <c r="AH49" s="26">
        <v>0</v>
      </c>
      <c r="AI49" s="23">
        <v>6805</v>
      </c>
      <c r="AJ49" s="25">
        <v>33839</v>
      </c>
      <c r="AK49" s="24">
        <v>0</v>
      </c>
      <c r="AL49" s="24">
        <v>330</v>
      </c>
      <c r="AM49" s="24">
        <v>314</v>
      </c>
      <c r="AN49" s="24">
        <v>13</v>
      </c>
      <c r="AO49" s="24">
        <v>10</v>
      </c>
      <c r="AP49" s="24">
        <v>7</v>
      </c>
      <c r="AQ49" s="24">
        <v>1</v>
      </c>
      <c r="AR49" s="24">
        <v>99</v>
      </c>
      <c r="AS49" s="24">
        <v>58</v>
      </c>
      <c r="AT49" s="24">
        <v>13</v>
      </c>
      <c r="AU49" s="24">
        <v>8</v>
      </c>
      <c r="AV49" s="26">
        <v>1186.86</v>
      </c>
      <c r="AW49" s="24">
        <v>0</v>
      </c>
      <c r="AX49" s="26">
        <v>0</v>
      </c>
      <c r="AY49" s="24" t="s">
        <v>110</v>
      </c>
      <c r="AZ49" s="26">
        <v>0</v>
      </c>
      <c r="BA49" s="26">
        <v>12346</v>
      </c>
      <c r="BB49" s="26">
        <v>10728</v>
      </c>
      <c r="BC49" s="27">
        <v>0.8689454074194071</v>
      </c>
      <c r="BD49" s="26">
        <v>1618</v>
      </c>
      <c r="BE49" s="23">
        <v>40941</v>
      </c>
      <c r="BF49" s="23">
        <v>2090608</v>
      </c>
      <c r="BG49" s="23">
        <v>1719964</v>
      </c>
      <c r="BH49" s="23">
        <v>0</v>
      </c>
      <c r="BI49" s="23">
        <v>23660</v>
      </c>
      <c r="BJ49" s="23">
        <v>4120</v>
      </c>
      <c r="BK49" s="42" t="s">
        <v>230</v>
      </c>
      <c r="BL49" s="24">
        <v>2011</v>
      </c>
      <c r="BM49" s="23">
        <v>2090608</v>
      </c>
      <c r="BN49" s="23">
        <v>1719964</v>
      </c>
      <c r="BO49" s="27">
        <v>1</v>
      </c>
      <c r="BP49" s="23">
        <v>20312</v>
      </c>
      <c r="BQ49" s="23">
        <v>4120</v>
      </c>
      <c r="BR49" s="27">
        <v>0.8584953508030431</v>
      </c>
      <c r="BS49" s="23">
        <v>2090608</v>
      </c>
      <c r="BT49" s="27">
        <v>1</v>
      </c>
      <c r="BU49" s="23">
        <v>23660</v>
      </c>
      <c r="BV49" s="27">
        <v>1</v>
      </c>
      <c r="BW49" s="23">
        <v>459</v>
      </c>
      <c r="BX49" s="23">
        <v>217</v>
      </c>
      <c r="BY49" s="27">
        <v>0.47276688453159</v>
      </c>
      <c r="BZ49" s="23">
        <v>108</v>
      </c>
      <c r="CA49" s="27">
        <v>0.23529411764705901</v>
      </c>
      <c r="CB49" s="23">
        <v>49</v>
      </c>
      <c r="CC49" s="27">
        <v>0.10675381263616601</v>
      </c>
      <c r="CD49" s="23">
        <v>2030</v>
      </c>
      <c r="CE49" s="23">
        <v>9807</v>
      </c>
      <c r="CF49" s="23">
        <v>382</v>
      </c>
      <c r="CG49" s="23">
        <v>0</v>
      </c>
      <c r="CH49" s="23">
        <v>0</v>
      </c>
      <c r="CI49" s="23">
        <v>0</v>
      </c>
      <c r="CJ49" s="23">
        <v>1892168</v>
      </c>
      <c r="CK49" s="23">
        <v>191729</v>
      </c>
      <c r="CL49" s="23">
        <v>53604</v>
      </c>
      <c r="CM49" s="24">
        <v>0</v>
      </c>
      <c r="CN49" s="23">
        <v>0</v>
      </c>
      <c r="CO49" s="23">
        <v>0</v>
      </c>
      <c r="CP49" s="24">
        <v>2</v>
      </c>
      <c r="CQ49" s="24">
        <v>0</v>
      </c>
      <c r="CR49" s="24" t="s">
        <v>105</v>
      </c>
      <c r="CS49" s="23">
        <v>877</v>
      </c>
      <c r="CT49" s="23">
        <v>0</v>
      </c>
      <c r="CU49" s="23">
        <v>2907</v>
      </c>
      <c r="CV49" s="10"/>
      <c r="CW49" s="10"/>
    </row>
    <row r="50" spans="1:101" s="43" customFormat="1" ht="13.5">
      <c r="A50" s="20">
        <v>47</v>
      </c>
      <c r="B50" s="21" t="s">
        <v>231</v>
      </c>
      <c r="C50" s="22" t="s">
        <v>175</v>
      </c>
      <c r="D50" s="23">
        <v>330866</v>
      </c>
      <c r="E50" s="24">
        <v>2</v>
      </c>
      <c r="F50" s="24">
        <v>2</v>
      </c>
      <c r="G50" s="24">
        <v>28</v>
      </c>
      <c r="H50" s="24">
        <v>26.7</v>
      </c>
      <c r="I50" s="25">
        <v>67718.11</v>
      </c>
      <c r="J50" s="25">
        <v>49456</v>
      </c>
      <c r="K50" s="25">
        <v>129399.25</v>
      </c>
      <c r="L50" s="25" t="s">
        <v>126</v>
      </c>
      <c r="M50" s="24">
        <v>1</v>
      </c>
      <c r="N50" s="24">
        <v>0</v>
      </c>
      <c r="O50" s="26">
        <v>-23.9</v>
      </c>
      <c r="P50" s="26">
        <v>119.15</v>
      </c>
      <c r="Q50" s="24">
        <v>0</v>
      </c>
      <c r="R50" s="23">
        <v>0</v>
      </c>
      <c r="S50" s="26">
        <v>6.5</v>
      </c>
      <c r="T50" s="24">
        <v>657</v>
      </c>
      <c r="U50" s="24">
        <v>9.45</v>
      </c>
      <c r="V50" s="26">
        <v>15989.45</v>
      </c>
      <c r="W50" s="24" t="s">
        <v>110</v>
      </c>
      <c r="X50" s="26">
        <v>167.3</v>
      </c>
      <c r="Y50" s="27">
        <v>1.33147632311978</v>
      </c>
      <c r="Z50" s="26">
        <v>14136</v>
      </c>
      <c r="AA50" s="27">
        <v>0.884082942190006</v>
      </c>
      <c r="AB50" s="26">
        <v>13858</v>
      </c>
      <c r="AC50" s="27">
        <v>0.866696477990175</v>
      </c>
      <c r="AD50" s="26">
        <v>2893</v>
      </c>
      <c r="AE50" s="26">
        <v>1346</v>
      </c>
      <c r="AF50" s="27">
        <v>0.46526097476667805</v>
      </c>
      <c r="AG50" s="26">
        <v>4073</v>
      </c>
      <c r="AH50" s="26">
        <v>180</v>
      </c>
      <c r="AI50" s="23">
        <v>1353</v>
      </c>
      <c r="AJ50" s="25">
        <v>61900.38</v>
      </c>
      <c r="AK50" s="24">
        <v>2</v>
      </c>
      <c r="AL50" s="24">
        <v>290</v>
      </c>
      <c r="AM50" s="24">
        <v>280</v>
      </c>
      <c r="AN50" s="24">
        <v>4</v>
      </c>
      <c r="AO50" s="24">
        <v>28</v>
      </c>
      <c r="AP50" s="24">
        <v>20</v>
      </c>
      <c r="AQ50" s="24">
        <v>3</v>
      </c>
      <c r="AR50" s="24">
        <v>21</v>
      </c>
      <c r="AS50" s="24">
        <v>9</v>
      </c>
      <c r="AT50" s="24">
        <v>4</v>
      </c>
      <c r="AU50" s="24">
        <v>10</v>
      </c>
      <c r="AV50" s="26">
        <v>1193.97</v>
      </c>
      <c r="AW50" s="24">
        <v>4</v>
      </c>
      <c r="AX50" s="26">
        <v>2862.5</v>
      </c>
      <c r="AY50" s="24" t="s">
        <v>105</v>
      </c>
      <c r="AZ50" s="26">
        <v>150</v>
      </c>
      <c r="BA50" s="26">
        <v>16900</v>
      </c>
      <c r="BB50" s="26">
        <v>15989.45</v>
      </c>
      <c r="BC50" s="27">
        <v>0.9461213017751481</v>
      </c>
      <c r="BD50" s="26">
        <v>910.55</v>
      </c>
      <c r="BE50" s="23">
        <v>231243</v>
      </c>
      <c r="BF50" s="23">
        <v>1963104</v>
      </c>
      <c r="BG50" s="23">
        <v>1370000</v>
      </c>
      <c r="BH50" s="23">
        <v>1356</v>
      </c>
      <c r="BI50" s="23">
        <v>40722</v>
      </c>
      <c r="BJ50" s="23">
        <v>4206</v>
      </c>
      <c r="BK50" s="24" t="s">
        <v>232</v>
      </c>
      <c r="BL50" s="24" t="s">
        <v>233</v>
      </c>
      <c r="BM50" s="23">
        <v>1623000</v>
      </c>
      <c r="BN50" s="23">
        <v>1370000</v>
      </c>
      <c r="BO50" s="27">
        <v>0.8267519194092621</v>
      </c>
      <c r="BP50" s="23">
        <v>34066</v>
      </c>
      <c r="BQ50" s="23">
        <v>4206</v>
      </c>
      <c r="BR50" s="27">
        <v>0.8365502676685821</v>
      </c>
      <c r="BS50" s="23">
        <v>340104</v>
      </c>
      <c r="BT50" s="27">
        <v>0.173248080590738</v>
      </c>
      <c r="BU50" s="23">
        <v>6656</v>
      </c>
      <c r="BV50" s="27">
        <v>0.16344973233141802</v>
      </c>
      <c r="BW50" s="23">
        <v>535</v>
      </c>
      <c r="BX50" s="23">
        <v>178</v>
      </c>
      <c r="BY50" s="27">
        <v>0.33271028037383205</v>
      </c>
      <c r="BZ50" s="23">
        <v>78</v>
      </c>
      <c r="CA50" s="27">
        <v>0.145794392523364</v>
      </c>
      <c r="CB50" s="23">
        <v>51</v>
      </c>
      <c r="CC50" s="27">
        <v>0.0953271028037383</v>
      </c>
      <c r="CD50" s="23">
        <v>2090</v>
      </c>
      <c r="CE50" s="23">
        <v>8780</v>
      </c>
      <c r="CF50" s="23">
        <v>1456</v>
      </c>
      <c r="CG50" s="23">
        <v>14</v>
      </c>
      <c r="CH50" s="23">
        <v>14</v>
      </c>
      <c r="CI50" s="23">
        <v>0</v>
      </c>
      <c r="CJ50" s="23">
        <v>1411498</v>
      </c>
      <c r="CK50" s="23">
        <v>271204</v>
      </c>
      <c r="CL50" s="23">
        <v>100263</v>
      </c>
      <c r="CM50" s="24">
        <v>3</v>
      </c>
      <c r="CN50" s="23">
        <v>929</v>
      </c>
      <c r="CO50" s="23">
        <v>212</v>
      </c>
      <c r="CP50" s="24">
        <v>2</v>
      </c>
      <c r="CQ50" s="24">
        <v>0</v>
      </c>
      <c r="CR50" s="24" t="s">
        <v>105</v>
      </c>
      <c r="CS50" s="23">
        <v>1604</v>
      </c>
      <c r="CT50" s="23">
        <v>621</v>
      </c>
      <c r="CU50" s="23">
        <v>5032</v>
      </c>
      <c r="CV50" s="10"/>
      <c r="CW50" s="10"/>
    </row>
    <row r="51" spans="1:99" ht="27">
      <c r="A51" s="20">
        <v>48</v>
      </c>
      <c r="B51" s="21" t="s">
        <v>234</v>
      </c>
      <c r="C51" s="22" t="s">
        <v>137</v>
      </c>
      <c r="D51" s="23">
        <v>76607</v>
      </c>
      <c r="E51" s="24">
        <v>2</v>
      </c>
      <c r="F51" s="24">
        <v>2</v>
      </c>
      <c r="G51" s="24">
        <v>10</v>
      </c>
      <c r="H51" s="24">
        <v>9.8</v>
      </c>
      <c r="I51" s="25">
        <v>65489.09</v>
      </c>
      <c r="J51" s="25">
        <v>91229.74</v>
      </c>
      <c r="K51" s="25">
        <v>44294.68</v>
      </c>
      <c r="L51" s="25">
        <v>1841.26</v>
      </c>
      <c r="M51" s="24">
        <v>0</v>
      </c>
      <c r="N51" s="24">
        <v>1</v>
      </c>
      <c r="O51" s="26">
        <v>72.7</v>
      </c>
      <c r="P51" s="26">
        <v>57.47</v>
      </c>
      <c r="Q51" s="24">
        <v>2.82</v>
      </c>
      <c r="R51" s="23">
        <v>5869</v>
      </c>
      <c r="S51" s="26">
        <v>8.23</v>
      </c>
      <c r="T51" s="24">
        <v>1872</v>
      </c>
      <c r="U51" s="24">
        <v>7</v>
      </c>
      <c r="V51" s="26">
        <v>8844.55</v>
      </c>
      <c r="W51" s="24" t="s">
        <v>105</v>
      </c>
      <c r="X51" s="26">
        <v>90.1</v>
      </c>
      <c r="Y51" s="27">
        <v>1.37138508371385</v>
      </c>
      <c r="Z51" s="26">
        <v>8070.85</v>
      </c>
      <c r="AA51" s="27">
        <v>0.9125224008004931</v>
      </c>
      <c r="AB51" s="26">
        <v>4201.52</v>
      </c>
      <c r="AC51" s="27">
        <v>0.47504056170183906</v>
      </c>
      <c r="AD51" s="26">
        <v>2331.16</v>
      </c>
      <c r="AE51" s="26">
        <v>12</v>
      </c>
      <c r="AF51" s="27">
        <v>0.00514765181283138</v>
      </c>
      <c r="AG51" s="26">
        <v>2908.16</v>
      </c>
      <c r="AH51" s="26">
        <v>0</v>
      </c>
      <c r="AI51" s="23">
        <v>0</v>
      </c>
      <c r="AJ51" s="25">
        <v>46794.03</v>
      </c>
      <c r="AK51" s="24">
        <v>0</v>
      </c>
      <c r="AL51" s="24">
        <v>180</v>
      </c>
      <c r="AM51" s="24">
        <v>177</v>
      </c>
      <c r="AN51" s="24">
        <v>13</v>
      </c>
      <c r="AO51" s="24">
        <v>5</v>
      </c>
      <c r="AP51" s="24">
        <v>5</v>
      </c>
      <c r="AQ51" s="24">
        <v>2</v>
      </c>
      <c r="AR51" s="24">
        <v>32</v>
      </c>
      <c r="AS51" s="24">
        <v>9</v>
      </c>
      <c r="AT51" s="24">
        <v>5</v>
      </c>
      <c r="AU51" s="24">
        <v>1</v>
      </c>
      <c r="AV51" s="26">
        <v>415.69</v>
      </c>
      <c r="AW51" s="24">
        <v>2</v>
      </c>
      <c r="AX51" s="26">
        <v>522.9</v>
      </c>
      <c r="AY51" s="24" t="s">
        <v>110</v>
      </c>
      <c r="AZ51" s="26">
        <v>0</v>
      </c>
      <c r="BA51" s="26">
        <v>9096</v>
      </c>
      <c r="BB51" s="26">
        <v>8844.55</v>
      </c>
      <c r="BC51" s="27">
        <v>0.9723559806508361</v>
      </c>
      <c r="BD51" s="26">
        <v>251.45</v>
      </c>
      <c r="BE51" s="23">
        <v>180966</v>
      </c>
      <c r="BF51" s="23">
        <v>1954966</v>
      </c>
      <c r="BG51" s="23">
        <v>1558680</v>
      </c>
      <c r="BH51" s="23">
        <v>2913</v>
      </c>
      <c r="BI51" s="23">
        <v>145105</v>
      </c>
      <c r="BJ51" s="23">
        <v>3893</v>
      </c>
      <c r="BK51" s="24" t="s">
        <v>235</v>
      </c>
      <c r="BL51" s="24">
        <v>2012</v>
      </c>
      <c r="BM51" s="23">
        <v>1793142</v>
      </c>
      <c r="BN51" s="23">
        <v>1558680</v>
      </c>
      <c r="BO51" s="27">
        <v>0.9172241358673251</v>
      </c>
      <c r="BP51" s="23">
        <v>145105</v>
      </c>
      <c r="BQ51" s="23">
        <v>0</v>
      </c>
      <c r="BR51" s="27">
        <v>1</v>
      </c>
      <c r="BS51" s="23">
        <v>1954966</v>
      </c>
      <c r="BT51" s="27">
        <v>1</v>
      </c>
      <c r="BU51" s="23">
        <v>145105</v>
      </c>
      <c r="BV51" s="27">
        <v>1</v>
      </c>
      <c r="BW51" s="23">
        <v>675</v>
      </c>
      <c r="BX51" s="23">
        <v>317</v>
      </c>
      <c r="BY51" s="27">
        <v>0.46962962962963</v>
      </c>
      <c r="BZ51" s="23">
        <v>36</v>
      </c>
      <c r="CA51" s="27">
        <v>0.0533333333333333</v>
      </c>
      <c r="CB51" s="23">
        <v>81</v>
      </c>
      <c r="CC51" s="27">
        <f>81/675</f>
        <v>0.12</v>
      </c>
      <c r="CD51" s="23">
        <v>1823</v>
      </c>
      <c r="CE51" s="23">
        <v>9734</v>
      </c>
      <c r="CF51" s="23" t="s">
        <v>126</v>
      </c>
      <c r="CG51" s="23">
        <v>0</v>
      </c>
      <c r="CH51" s="23">
        <v>0</v>
      </c>
      <c r="CI51" s="23">
        <v>0</v>
      </c>
      <c r="CJ51" s="23">
        <v>13958848</v>
      </c>
      <c r="CK51" s="23">
        <v>274255</v>
      </c>
      <c r="CL51" s="23">
        <v>92485</v>
      </c>
      <c r="CM51" s="24">
        <v>1</v>
      </c>
      <c r="CN51" s="23">
        <v>1800</v>
      </c>
      <c r="CO51" s="23">
        <v>202</v>
      </c>
      <c r="CP51" s="24">
        <v>2</v>
      </c>
      <c r="CQ51" s="24">
        <v>0</v>
      </c>
      <c r="CR51" s="24" t="s">
        <v>105</v>
      </c>
      <c r="CS51" s="23">
        <v>252</v>
      </c>
      <c r="CT51" s="23">
        <v>414</v>
      </c>
      <c r="CU51" s="23">
        <v>4087</v>
      </c>
    </row>
    <row r="52" spans="1:99" ht="13.5">
      <c r="A52" s="20">
        <v>49</v>
      </c>
      <c r="B52" s="21" t="s">
        <v>236</v>
      </c>
      <c r="C52" s="28" t="s">
        <v>224</v>
      </c>
      <c r="D52" s="29">
        <v>801168</v>
      </c>
      <c r="E52" s="30">
        <v>4</v>
      </c>
      <c r="F52" s="30">
        <v>4</v>
      </c>
      <c r="G52" s="30">
        <v>34</v>
      </c>
      <c r="H52" s="30">
        <v>32.9</v>
      </c>
      <c r="I52" s="31">
        <v>127911</v>
      </c>
      <c r="J52" s="31" t="s">
        <v>126</v>
      </c>
      <c r="K52" s="31">
        <v>66239</v>
      </c>
      <c r="L52" s="31" t="s">
        <v>126</v>
      </c>
      <c r="M52" s="30">
        <v>0</v>
      </c>
      <c r="N52" s="30">
        <v>0</v>
      </c>
      <c r="O52" s="32">
        <v>635</v>
      </c>
      <c r="P52" s="32">
        <v>578.2</v>
      </c>
      <c r="Q52" s="30">
        <v>0</v>
      </c>
      <c r="R52" s="29">
        <v>0</v>
      </c>
      <c r="S52" s="32">
        <v>113.7</v>
      </c>
      <c r="T52" s="30">
        <v>0</v>
      </c>
      <c r="U52" s="30">
        <v>6</v>
      </c>
      <c r="V52" s="32">
        <v>41584</v>
      </c>
      <c r="W52" s="30" t="s">
        <v>105</v>
      </c>
      <c r="X52" s="32">
        <v>830</v>
      </c>
      <c r="Y52" s="33">
        <v>1.1995953172423799</v>
      </c>
      <c r="Z52" s="32">
        <v>35830</v>
      </c>
      <c r="AA52" s="33">
        <v>0.861629472874182</v>
      </c>
      <c r="AB52" s="32">
        <v>30000</v>
      </c>
      <c r="AC52" s="33">
        <v>0.721431319738361</v>
      </c>
      <c r="AD52" s="32">
        <v>6413</v>
      </c>
      <c r="AE52" s="32">
        <v>3000</v>
      </c>
      <c r="AF52" s="33">
        <v>0.46779978169343506</v>
      </c>
      <c r="AG52" s="32">
        <v>11433</v>
      </c>
      <c r="AH52" s="32">
        <v>0</v>
      </c>
      <c r="AI52" s="29">
        <v>41</v>
      </c>
      <c r="AJ52" s="31">
        <v>63912</v>
      </c>
      <c r="AK52" s="30">
        <v>1</v>
      </c>
      <c r="AL52" s="30">
        <v>271</v>
      </c>
      <c r="AM52" s="30">
        <v>34</v>
      </c>
      <c r="AN52" s="30">
        <v>47</v>
      </c>
      <c r="AO52" s="30">
        <v>86</v>
      </c>
      <c r="AP52" s="30">
        <v>13</v>
      </c>
      <c r="AQ52" s="30">
        <v>23</v>
      </c>
      <c r="AR52" s="30">
        <v>201</v>
      </c>
      <c r="AS52" s="30">
        <v>44</v>
      </c>
      <c r="AT52" s="30">
        <v>37</v>
      </c>
      <c r="AU52" s="30">
        <v>11</v>
      </c>
      <c r="AV52" s="32">
        <v>6567.5</v>
      </c>
      <c r="AW52" s="30">
        <v>0</v>
      </c>
      <c r="AX52" s="32">
        <v>0</v>
      </c>
      <c r="AY52" s="30" t="s">
        <v>105</v>
      </c>
      <c r="AZ52" s="32">
        <v>545</v>
      </c>
      <c r="BA52" s="32">
        <v>42214</v>
      </c>
      <c r="BB52" s="32">
        <v>41584</v>
      </c>
      <c r="BC52" s="33">
        <v>0.9850760411237981</v>
      </c>
      <c r="BD52" s="32">
        <v>630</v>
      </c>
      <c r="BE52" s="29">
        <v>8270</v>
      </c>
      <c r="BF52" s="29">
        <v>5487394</v>
      </c>
      <c r="BG52" s="29">
        <v>4613164</v>
      </c>
      <c r="BH52" s="29">
        <v>0</v>
      </c>
      <c r="BI52" s="29">
        <v>29980</v>
      </c>
      <c r="BJ52" s="29">
        <v>5680</v>
      </c>
      <c r="BK52" s="30" t="s">
        <v>237</v>
      </c>
      <c r="BL52" s="30">
        <v>2013</v>
      </c>
      <c r="BM52" s="29">
        <v>5074109</v>
      </c>
      <c r="BN52" s="29">
        <v>4613164</v>
      </c>
      <c r="BO52" s="33">
        <v>0.924684649944946</v>
      </c>
      <c r="BP52" s="29">
        <v>29980</v>
      </c>
      <c r="BQ52" s="29">
        <v>5680</v>
      </c>
      <c r="BR52" s="33">
        <v>1</v>
      </c>
      <c r="BS52" s="29">
        <v>5487394</v>
      </c>
      <c r="BT52" s="33">
        <v>1</v>
      </c>
      <c r="BU52" s="29">
        <v>29980</v>
      </c>
      <c r="BV52" s="33">
        <v>1</v>
      </c>
      <c r="BW52" s="29">
        <v>1133</v>
      </c>
      <c r="BX52" s="29">
        <v>378</v>
      </c>
      <c r="BY52" s="33">
        <v>0.333627537511033</v>
      </c>
      <c r="BZ52" s="29">
        <v>444</v>
      </c>
      <c r="CA52" s="33">
        <v>0.391879964695499</v>
      </c>
      <c r="CB52" s="29">
        <v>257</v>
      </c>
      <c r="CC52" s="33">
        <v>0.226831421006178</v>
      </c>
      <c r="CD52" s="29">
        <v>5649</v>
      </c>
      <c r="CE52" s="29">
        <v>16057</v>
      </c>
      <c r="CF52" s="29">
        <v>1014</v>
      </c>
      <c r="CG52" s="29">
        <v>6</v>
      </c>
      <c r="CH52" s="29">
        <v>29</v>
      </c>
      <c r="CI52" s="29">
        <v>0</v>
      </c>
      <c r="CJ52" s="29">
        <v>36731606</v>
      </c>
      <c r="CK52" s="29">
        <v>498711</v>
      </c>
      <c r="CL52" s="29">
        <v>180532</v>
      </c>
      <c r="CM52" s="30">
        <v>6</v>
      </c>
      <c r="CN52" s="29">
        <v>3308</v>
      </c>
      <c r="CO52" s="29">
        <v>857</v>
      </c>
      <c r="CP52" s="30">
        <v>3</v>
      </c>
      <c r="CQ52" s="30">
        <v>0</v>
      </c>
      <c r="CR52" s="30" t="s">
        <v>110</v>
      </c>
      <c r="CS52" s="29">
        <v>5323</v>
      </c>
      <c r="CT52" s="29">
        <v>1915</v>
      </c>
      <c r="CU52" s="29">
        <v>15338</v>
      </c>
    </row>
    <row r="53" spans="1:100" ht="13.5">
      <c r="A53" s="20">
        <v>50</v>
      </c>
      <c r="B53" s="21" t="s">
        <v>238</v>
      </c>
      <c r="C53" s="28" t="s">
        <v>144</v>
      </c>
      <c r="D53" s="29">
        <v>499919</v>
      </c>
      <c r="E53" s="30">
        <v>1</v>
      </c>
      <c r="F53" s="30">
        <v>1</v>
      </c>
      <c r="G53" s="30">
        <v>32</v>
      </c>
      <c r="H53" s="30">
        <v>29.7</v>
      </c>
      <c r="I53" s="31">
        <v>87961.32</v>
      </c>
      <c r="J53" s="31">
        <v>248227</v>
      </c>
      <c r="K53" s="31">
        <v>146007</v>
      </c>
      <c r="L53" s="31">
        <v>86397</v>
      </c>
      <c r="M53" s="30">
        <v>6</v>
      </c>
      <c r="N53" s="30">
        <v>4</v>
      </c>
      <c r="O53" s="32">
        <v>682</v>
      </c>
      <c r="P53" s="32">
        <v>647.55</v>
      </c>
      <c r="Q53" s="30">
        <v>17.9</v>
      </c>
      <c r="R53" s="29">
        <v>105</v>
      </c>
      <c r="S53" s="32">
        <v>18.75</v>
      </c>
      <c r="T53" s="30">
        <v>0</v>
      </c>
      <c r="U53" s="30">
        <v>16</v>
      </c>
      <c r="V53" s="32">
        <v>29163</v>
      </c>
      <c r="W53" s="30" t="s">
        <v>105</v>
      </c>
      <c r="X53" s="32">
        <v>424.9</v>
      </c>
      <c r="Y53" s="33">
        <v>0.637700735404472</v>
      </c>
      <c r="Z53" s="32" t="s">
        <v>126</v>
      </c>
      <c r="AA53" s="33" t="s">
        <v>129</v>
      </c>
      <c r="AB53" s="32" t="s">
        <v>126</v>
      </c>
      <c r="AC53" s="33" t="s">
        <v>129</v>
      </c>
      <c r="AD53" s="32">
        <v>5600</v>
      </c>
      <c r="AE53" s="32">
        <v>5600</v>
      </c>
      <c r="AF53" s="33">
        <v>1</v>
      </c>
      <c r="AG53" s="32">
        <v>9225</v>
      </c>
      <c r="AH53" s="32">
        <v>1625</v>
      </c>
      <c r="AI53" s="29">
        <v>2420</v>
      </c>
      <c r="AJ53" s="31">
        <v>33190.72</v>
      </c>
      <c r="AK53" s="30">
        <v>1</v>
      </c>
      <c r="AL53" s="30" t="s">
        <v>126</v>
      </c>
      <c r="AM53" s="30">
        <v>305</v>
      </c>
      <c r="AN53" s="30" t="s">
        <v>126</v>
      </c>
      <c r="AO53" s="30" t="s">
        <v>126</v>
      </c>
      <c r="AP53" s="30" t="s">
        <v>126</v>
      </c>
      <c r="AQ53" s="30" t="s">
        <v>126</v>
      </c>
      <c r="AR53" s="30">
        <v>85</v>
      </c>
      <c r="AS53" s="30">
        <v>26</v>
      </c>
      <c r="AT53" s="30">
        <v>21</v>
      </c>
      <c r="AU53" s="30">
        <v>23</v>
      </c>
      <c r="AV53" s="32">
        <v>4012.294</v>
      </c>
      <c r="AW53" s="30">
        <v>3</v>
      </c>
      <c r="AX53" s="32">
        <v>4259</v>
      </c>
      <c r="AY53" s="30" t="s">
        <v>105</v>
      </c>
      <c r="AZ53" s="32">
        <v>306</v>
      </c>
      <c r="BA53" s="32">
        <v>30323</v>
      </c>
      <c r="BB53" s="32">
        <v>29163</v>
      </c>
      <c r="BC53" s="33">
        <v>0.9617452099066711</v>
      </c>
      <c r="BD53" s="32">
        <v>1160</v>
      </c>
      <c r="BE53" s="29">
        <v>183016</v>
      </c>
      <c r="BF53" s="29">
        <v>3759870</v>
      </c>
      <c r="BG53" s="29">
        <v>2777458</v>
      </c>
      <c r="BH53" s="29">
        <v>6089</v>
      </c>
      <c r="BI53" s="29">
        <v>165726</v>
      </c>
      <c r="BJ53" s="29">
        <v>5191</v>
      </c>
      <c r="BK53" s="30" t="s">
        <v>239</v>
      </c>
      <c r="BL53" s="30">
        <v>2010</v>
      </c>
      <c r="BM53" s="29">
        <v>3500000</v>
      </c>
      <c r="BN53" s="29">
        <v>2919905</v>
      </c>
      <c r="BO53" s="33">
        <v>0.9308832486229581</v>
      </c>
      <c r="BP53" s="29">
        <v>105000</v>
      </c>
      <c r="BQ53" s="29">
        <v>5191</v>
      </c>
      <c r="BR53" s="33">
        <v>0.633575902393107</v>
      </c>
      <c r="BS53" s="29">
        <v>3700000</v>
      </c>
      <c r="BT53" s="33">
        <v>0.9840765771156981</v>
      </c>
      <c r="BU53" s="29">
        <v>120000</v>
      </c>
      <c r="BV53" s="33">
        <v>0.724086745592122</v>
      </c>
      <c r="BW53" s="29">
        <v>852</v>
      </c>
      <c r="BX53" s="29" t="s">
        <v>126</v>
      </c>
      <c r="BY53" s="33" t="s">
        <v>129</v>
      </c>
      <c r="BZ53" s="29" t="s">
        <v>126</v>
      </c>
      <c r="CA53" s="33" t="s">
        <v>129</v>
      </c>
      <c r="CB53" s="29" t="s">
        <v>126</v>
      </c>
      <c r="CC53" s="33" t="s">
        <v>129</v>
      </c>
      <c r="CD53" s="29">
        <v>5218</v>
      </c>
      <c r="CE53" s="29">
        <v>15764</v>
      </c>
      <c r="CF53" s="29">
        <v>2155</v>
      </c>
      <c r="CG53" s="29">
        <v>4</v>
      </c>
      <c r="CH53" s="29">
        <v>2</v>
      </c>
      <c r="CI53" s="29">
        <v>2</v>
      </c>
      <c r="CJ53" s="29">
        <v>55028713</v>
      </c>
      <c r="CK53" s="29">
        <v>609330</v>
      </c>
      <c r="CL53" s="29">
        <v>175982</v>
      </c>
      <c r="CM53" s="30">
        <v>1</v>
      </c>
      <c r="CN53" s="29">
        <v>5000</v>
      </c>
      <c r="CO53" s="29">
        <v>0</v>
      </c>
      <c r="CP53" s="30">
        <v>8</v>
      </c>
      <c r="CQ53" s="30">
        <v>1</v>
      </c>
      <c r="CR53" s="30" t="s">
        <v>105</v>
      </c>
      <c r="CS53" s="29">
        <v>130</v>
      </c>
      <c r="CT53" s="29">
        <v>1197</v>
      </c>
      <c r="CU53" s="29">
        <v>11545</v>
      </c>
      <c r="CV53" s="43"/>
    </row>
    <row r="54" spans="1:99" ht="27">
      <c r="A54" s="20">
        <v>51</v>
      </c>
      <c r="B54" s="21" t="s">
        <v>240</v>
      </c>
      <c r="C54" s="22" t="s">
        <v>128</v>
      </c>
      <c r="D54" s="23">
        <v>582786</v>
      </c>
      <c r="E54" s="24">
        <v>4</v>
      </c>
      <c r="F54" s="24">
        <v>3.5</v>
      </c>
      <c r="G54" s="24">
        <v>30</v>
      </c>
      <c r="H54" s="24">
        <v>27.5</v>
      </c>
      <c r="I54" s="25">
        <v>106554</v>
      </c>
      <c r="J54" s="25">
        <v>20580</v>
      </c>
      <c r="K54" s="25">
        <v>115035</v>
      </c>
      <c r="L54" s="25">
        <v>9840</v>
      </c>
      <c r="M54" s="24">
        <v>0</v>
      </c>
      <c r="N54" s="24">
        <v>0</v>
      </c>
      <c r="O54" s="26">
        <v>698.2</v>
      </c>
      <c r="P54" s="26">
        <v>669.77</v>
      </c>
      <c r="Q54" s="24">
        <v>0</v>
      </c>
      <c r="R54" s="23">
        <v>0</v>
      </c>
      <c r="S54" s="26">
        <v>111.48</v>
      </c>
      <c r="T54" s="24">
        <v>983</v>
      </c>
      <c r="U54" s="24">
        <v>15.5</v>
      </c>
      <c r="V54" s="26">
        <v>31073.88</v>
      </c>
      <c r="W54" s="24" t="s">
        <v>105</v>
      </c>
      <c r="X54" s="26">
        <v>1321</v>
      </c>
      <c r="Y54" s="27">
        <v>1.69088</v>
      </c>
      <c r="Z54" s="26">
        <v>27896</v>
      </c>
      <c r="AA54" s="27">
        <v>0.8977314709331441</v>
      </c>
      <c r="AB54" s="26">
        <v>25593</v>
      </c>
      <c r="AC54" s="27">
        <v>0.823617778018065</v>
      </c>
      <c r="AD54" s="26">
        <v>6935</v>
      </c>
      <c r="AE54" s="26">
        <v>6130</v>
      </c>
      <c r="AF54" s="27">
        <v>0.8839221341023791</v>
      </c>
      <c r="AG54" s="26">
        <v>10647</v>
      </c>
      <c r="AH54" s="26">
        <v>0</v>
      </c>
      <c r="AI54" s="23">
        <v>0</v>
      </c>
      <c r="AJ54" s="25">
        <v>0</v>
      </c>
      <c r="AK54" s="24">
        <v>0</v>
      </c>
      <c r="AL54" s="24">
        <v>591</v>
      </c>
      <c r="AM54" s="24">
        <v>387</v>
      </c>
      <c r="AN54" s="24">
        <v>45</v>
      </c>
      <c r="AO54" s="24">
        <v>29</v>
      </c>
      <c r="AP54" s="24">
        <v>15</v>
      </c>
      <c r="AQ54" s="24">
        <v>1</v>
      </c>
      <c r="AR54" s="24">
        <v>84</v>
      </c>
      <c r="AS54" s="24">
        <v>24</v>
      </c>
      <c r="AT54" s="24">
        <v>8</v>
      </c>
      <c r="AU54" s="24">
        <v>3</v>
      </c>
      <c r="AV54" s="26">
        <v>10413.35</v>
      </c>
      <c r="AW54" s="24">
        <v>3</v>
      </c>
      <c r="AX54" s="26">
        <v>4727.05</v>
      </c>
      <c r="AY54" s="24" t="s">
        <v>105</v>
      </c>
      <c r="AZ54" s="26">
        <v>14000</v>
      </c>
      <c r="BA54" s="26">
        <v>37500</v>
      </c>
      <c r="BB54" s="26">
        <v>31073.88</v>
      </c>
      <c r="BC54" s="27">
        <v>0.8286368</v>
      </c>
      <c r="BD54" s="26">
        <v>6426.12</v>
      </c>
      <c r="BE54" s="23">
        <v>57441</v>
      </c>
      <c r="BF54" s="23">
        <v>2296542</v>
      </c>
      <c r="BG54" s="23">
        <v>2130082</v>
      </c>
      <c r="BH54" s="23">
        <v>18174</v>
      </c>
      <c r="BI54" s="23">
        <v>34222</v>
      </c>
      <c r="BJ54" s="23">
        <v>7365</v>
      </c>
      <c r="BK54" s="24" t="s">
        <v>241</v>
      </c>
      <c r="BL54" s="24">
        <v>2012</v>
      </c>
      <c r="BM54" s="23">
        <v>2294570</v>
      </c>
      <c r="BN54" s="23">
        <v>2130082</v>
      </c>
      <c r="BO54" s="27">
        <v>0.9991413176854591</v>
      </c>
      <c r="BP54" s="23">
        <v>21139</v>
      </c>
      <c r="BQ54" s="23">
        <v>7365</v>
      </c>
      <c r="BR54" s="27">
        <v>0.6177020630004091</v>
      </c>
      <c r="BS54" s="23">
        <v>0</v>
      </c>
      <c r="BT54" s="27">
        <v>0</v>
      </c>
      <c r="BU54" s="23">
        <v>0</v>
      </c>
      <c r="BV54" s="27">
        <v>0</v>
      </c>
      <c r="BW54" s="23">
        <v>879</v>
      </c>
      <c r="BX54" s="23">
        <v>288</v>
      </c>
      <c r="BY54" s="27">
        <v>0.327645051194539</v>
      </c>
      <c r="BZ54" s="23">
        <v>398</v>
      </c>
      <c r="CA54" s="27">
        <v>0.45278725824800903</v>
      </c>
      <c r="CB54" s="23">
        <v>10</v>
      </c>
      <c r="CC54" s="27">
        <v>0.0113765642775882</v>
      </c>
      <c r="CD54" s="23">
        <v>2471</v>
      </c>
      <c r="CE54" s="23">
        <v>13619</v>
      </c>
      <c r="CF54" s="23">
        <v>761</v>
      </c>
      <c r="CG54" s="23">
        <v>68</v>
      </c>
      <c r="CH54" s="23">
        <v>175</v>
      </c>
      <c r="CI54" s="23">
        <v>1</v>
      </c>
      <c r="CJ54" s="23">
        <v>21653542</v>
      </c>
      <c r="CK54" s="23">
        <v>303609</v>
      </c>
      <c r="CL54" s="23">
        <v>98654</v>
      </c>
      <c r="CM54" s="24">
        <v>2</v>
      </c>
      <c r="CN54" s="23">
        <v>1063</v>
      </c>
      <c r="CO54" s="23">
        <v>425</v>
      </c>
      <c r="CP54" s="24">
        <v>2</v>
      </c>
      <c r="CQ54" s="24">
        <v>0</v>
      </c>
      <c r="CR54" s="24" t="s">
        <v>105</v>
      </c>
      <c r="CS54" s="23">
        <v>1357</v>
      </c>
      <c r="CT54" s="23">
        <v>703</v>
      </c>
      <c r="CU54" s="23">
        <v>5169</v>
      </c>
    </row>
    <row r="55" spans="1:99" ht="27">
      <c r="A55" s="20">
        <v>52</v>
      </c>
      <c r="B55" s="21" t="s">
        <v>242</v>
      </c>
      <c r="C55" s="22" t="s">
        <v>128</v>
      </c>
      <c r="D55" s="23">
        <v>181521</v>
      </c>
      <c r="E55" s="24">
        <v>1</v>
      </c>
      <c r="F55" s="24">
        <v>1</v>
      </c>
      <c r="G55" s="24">
        <v>12</v>
      </c>
      <c r="H55" s="24">
        <v>12</v>
      </c>
      <c r="I55" s="25">
        <v>8000</v>
      </c>
      <c r="J55" s="25" t="s">
        <v>126</v>
      </c>
      <c r="K55" s="25">
        <v>71000</v>
      </c>
      <c r="L55" s="25" t="s">
        <v>126</v>
      </c>
      <c r="M55" s="24">
        <v>1</v>
      </c>
      <c r="N55" s="24">
        <v>0</v>
      </c>
      <c r="O55" s="26">
        <v>287.27</v>
      </c>
      <c r="P55" s="26">
        <v>246.07</v>
      </c>
      <c r="Q55" s="24">
        <v>0</v>
      </c>
      <c r="R55" s="23">
        <v>0</v>
      </c>
      <c r="S55" s="26">
        <v>45.7</v>
      </c>
      <c r="T55" s="24">
        <v>19</v>
      </c>
      <c r="U55" s="24">
        <v>2.3</v>
      </c>
      <c r="V55" s="26">
        <v>18861.72</v>
      </c>
      <c r="W55" s="24" t="s">
        <v>105</v>
      </c>
      <c r="X55" s="26">
        <v>99.5</v>
      </c>
      <c r="Y55" s="27">
        <v>0.34102203790657</v>
      </c>
      <c r="Z55" s="26">
        <v>18143.22</v>
      </c>
      <c r="AA55" s="27">
        <v>0.9619069734891621</v>
      </c>
      <c r="AB55" s="26">
        <v>17200</v>
      </c>
      <c r="AC55" s="27">
        <v>0.911899869152972</v>
      </c>
      <c r="AD55" s="26">
        <v>3950</v>
      </c>
      <c r="AE55" s="26">
        <v>3950</v>
      </c>
      <c r="AF55" s="27">
        <v>1</v>
      </c>
      <c r="AG55" s="26">
        <v>6945</v>
      </c>
      <c r="AH55" s="26">
        <v>0</v>
      </c>
      <c r="AI55" s="23">
        <v>0</v>
      </c>
      <c r="AJ55" s="25">
        <v>17910</v>
      </c>
      <c r="AK55" s="24">
        <v>0</v>
      </c>
      <c r="AL55" s="24">
        <v>523</v>
      </c>
      <c r="AM55" s="24">
        <v>544</v>
      </c>
      <c r="AN55" s="24">
        <v>13</v>
      </c>
      <c r="AO55" s="24">
        <v>12</v>
      </c>
      <c r="AP55" s="24">
        <v>13</v>
      </c>
      <c r="AQ55" s="24">
        <v>7</v>
      </c>
      <c r="AR55" s="24">
        <v>56</v>
      </c>
      <c r="AS55" s="24">
        <v>16</v>
      </c>
      <c r="AT55" s="24">
        <v>9</v>
      </c>
      <c r="AU55" s="24">
        <v>2</v>
      </c>
      <c r="AV55" s="26">
        <v>2197.21</v>
      </c>
      <c r="AW55" s="24">
        <v>0</v>
      </c>
      <c r="AX55" s="26">
        <v>0</v>
      </c>
      <c r="AY55" s="24" t="s">
        <v>105</v>
      </c>
      <c r="AZ55" s="26">
        <v>1200</v>
      </c>
      <c r="BA55" s="26">
        <v>25000</v>
      </c>
      <c r="BB55" s="26">
        <v>18861.72</v>
      </c>
      <c r="BC55" s="27">
        <v>0.7544687999999999</v>
      </c>
      <c r="BD55" s="26">
        <v>6138.28</v>
      </c>
      <c r="BE55" s="23">
        <v>100000</v>
      </c>
      <c r="BF55" s="23">
        <v>4600000</v>
      </c>
      <c r="BG55" s="23">
        <v>3814000</v>
      </c>
      <c r="BH55" s="23">
        <v>0</v>
      </c>
      <c r="BI55" s="23">
        <v>21500</v>
      </c>
      <c r="BJ55" s="23">
        <v>7326</v>
      </c>
      <c r="BK55" s="24" t="s">
        <v>243</v>
      </c>
      <c r="BL55" s="24">
        <v>2007</v>
      </c>
      <c r="BM55" s="23">
        <v>4050000</v>
      </c>
      <c r="BN55" s="23">
        <v>3814000</v>
      </c>
      <c r="BO55" s="27">
        <v>0.8804347826086961</v>
      </c>
      <c r="BP55" s="23">
        <v>20500</v>
      </c>
      <c r="BQ55" s="23">
        <v>7326</v>
      </c>
      <c r="BR55" s="27">
        <v>0.9534883720930231</v>
      </c>
      <c r="BS55" s="23">
        <v>4400000</v>
      </c>
      <c r="BT55" s="27">
        <v>0.956521739130435</v>
      </c>
      <c r="BU55" s="23">
        <v>20500</v>
      </c>
      <c r="BV55" s="27">
        <v>0.9534883720930231</v>
      </c>
      <c r="BW55" s="23">
        <v>346</v>
      </c>
      <c r="BX55" s="23">
        <v>126</v>
      </c>
      <c r="BY55" s="27">
        <v>0.36416184971098303</v>
      </c>
      <c r="BZ55" s="23">
        <v>89</v>
      </c>
      <c r="CA55" s="27">
        <v>0.257225433526012</v>
      </c>
      <c r="CB55" s="23">
        <v>20</v>
      </c>
      <c r="CC55" s="27">
        <v>0.0578034682080925</v>
      </c>
      <c r="CD55" s="23">
        <v>1400</v>
      </c>
      <c r="CE55" s="23">
        <v>5318</v>
      </c>
      <c r="CF55" s="23">
        <v>1110</v>
      </c>
      <c r="CG55" s="23">
        <v>0</v>
      </c>
      <c r="CH55" s="23">
        <v>0</v>
      </c>
      <c r="CI55" s="23">
        <v>0</v>
      </c>
      <c r="CJ55" s="23">
        <v>1089633</v>
      </c>
      <c r="CK55" s="23">
        <v>234945</v>
      </c>
      <c r="CL55" s="23">
        <v>64525</v>
      </c>
      <c r="CM55" s="24">
        <v>1</v>
      </c>
      <c r="CN55" s="23">
        <v>1836</v>
      </c>
      <c r="CO55" s="23">
        <v>315</v>
      </c>
      <c r="CP55" s="24">
        <v>2</v>
      </c>
      <c r="CQ55" s="24">
        <v>0</v>
      </c>
      <c r="CR55" s="24" t="s">
        <v>110</v>
      </c>
      <c r="CS55" s="23">
        <v>440</v>
      </c>
      <c r="CT55" s="23">
        <v>1520</v>
      </c>
      <c r="CU55" s="23">
        <v>4881</v>
      </c>
    </row>
    <row r="56" spans="1:99" ht="13.5">
      <c r="A56" s="20">
        <v>53</v>
      </c>
      <c r="B56" s="21" t="s">
        <v>244</v>
      </c>
      <c r="C56" s="22" t="s">
        <v>224</v>
      </c>
      <c r="D56" s="23">
        <v>307500</v>
      </c>
      <c r="E56" s="24">
        <v>2</v>
      </c>
      <c r="F56" s="24">
        <v>2</v>
      </c>
      <c r="G56" s="24">
        <v>20</v>
      </c>
      <c r="H56" s="24">
        <v>19.2</v>
      </c>
      <c r="I56" s="25">
        <v>84952</v>
      </c>
      <c r="J56" s="25">
        <v>104936</v>
      </c>
      <c r="K56" s="25">
        <v>0</v>
      </c>
      <c r="L56" s="25">
        <v>122530</v>
      </c>
      <c r="M56" s="24">
        <v>1</v>
      </c>
      <c r="N56" s="24">
        <v>1</v>
      </c>
      <c r="O56" s="26">
        <v>404.13</v>
      </c>
      <c r="P56" s="26">
        <v>369.02</v>
      </c>
      <c r="Q56" s="24">
        <v>0</v>
      </c>
      <c r="R56" s="23">
        <v>0</v>
      </c>
      <c r="S56" s="26">
        <v>23.66</v>
      </c>
      <c r="T56" s="24">
        <v>0</v>
      </c>
      <c r="U56" s="24">
        <v>11.45</v>
      </c>
      <c r="V56" s="26">
        <v>18139.48</v>
      </c>
      <c r="W56" s="24" t="s">
        <v>105</v>
      </c>
      <c r="X56" s="26">
        <v>91.15</v>
      </c>
      <c r="Y56" s="27">
        <v>0.23212284812060702</v>
      </c>
      <c r="Z56" s="26" t="s">
        <v>126</v>
      </c>
      <c r="AA56" s="27" t="s">
        <v>129</v>
      </c>
      <c r="AB56" s="26" t="s">
        <v>126</v>
      </c>
      <c r="AC56" s="27" t="s">
        <v>129</v>
      </c>
      <c r="AD56" s="26">
        <v>3450</v>
      </c>
      <c r="AE56" s="26">
        <v>3450</v>
      </c>
      <c r="AF56" s="27">
        <v>1</v>
      </c>
      <c r="AG56" s="26">
        <v>5120</v>
      </c>
      <c r="AH56" s="26">
        <v>0</v>
      </c>
      <c r="AI56" s="23">
        <v>0</v>
      </c>
      <c r="AJ56" s="25">
        <v>19448</v>
      </c>
      <c r="AK56" s="24">
        <v>0</v>
      </c>
      <c r="AL56" s="24">
        <v>236</v>
      </c>
      <c r="AM56" s="24">
        <v>258</v>
      </c>
      <c r="AN56" s="24">
        <v>11</v>
      </c>
      <c r="AO56" s="24">
        <v>25</v>
      </c>
      <c r="AP56" s="24">
        <v>20</v>
      </c>
      <c r="AQ56" s="24">
        <v>18</v>
      </c>
      <c r="AR56" s="24">
        <v>109</v>
      </c>
      <c r="AS56" s="24">
        <v>33</v>
      </c>
      <c r="AT56" s="24">
        <v>43</v>
      </c>
      <c r="AU56" s="24">
        <v>3</v>
      </c>
      <c r="AV56" s="26">
        <v>3446.08</v>
      </c>
      <c r="AW56" s="24">
        <v>1</v>
      </c>
      <c r="AX56" s="26">
        <v>2622.5</v>
      </c>
      <c r="AY56" s="24" t="s">
        <v>105</v>
      </c>
      <c r="AZ56" s="26" t="s">
        <v>126</v>
      </c>
      <c r="BA56" s="26">
        <v>21416</v>
      </c>
      <c r="BB56" s="26">
        <v>18139.48</v>
      </c>
      <c r="BC56" s="27">
        <v>0.8470059768397461</v>
      </c>
      <c r="BD56" s="26">
        <v>3276.52</v>
      </c>
      <c r="BE56" s="23">
        <v>185186</v>
      </c>
      <c r="BF56" s="23">
        <v>7484276</v>
      </c>
      <c r="BG56" s="23">
        <v>3544750</v>
      </c>
      <c r="BH56" s="23">
        <v>4915</v>
      </c>
      <c r="BI56" s="23">
        <v>42151</v>
      </c>
      <c r="BJ56" s="23">
        <v>9766</v>
      </c>
      <c r="BK56" s="24" t="s">
        <v>245</v>
      </c>
      <c r="BL56" s="24">
        <v>2011</v>
      </c>
      <c r="BM56" s="23">
        <v>4197984</v>
      </c>
      <c r="BN56" s="23">
        <v>3167940</v>
      </c>
      <c r="BO56" s="27">
        <v>0.560907160559017</v>
      </c>
      <c r="BP56" s="23">
        <v>3975</v>
      </c>
      <c r="BQ56" s="23">
        <v>3975</v>
      </c>
      <c r="BR56" s="27">
        <v>0.0943038124836896</v>
      </c>
      <c r="BS56" s="23">
        <v>7108442</v>
      </c>
      <c r="BT56" s="27">
        <v>0.9497835194746961</v>
      </c>
      <c r="BU56" s="23">
        <v>42151</v>
      </c>
      <c r="BV56" s="27">
        <v>1</v>
      </c>
      <c r="BW56" s="23">
        <v>802</v>
      </c>
      <c r="BX56" s="23">
        <v>420</v>
      </c>
      <c r="BY56" s="27">
        <v>0.523690773067332</v>
      </c>
      <c r="BZ56" s="23">
        <v>273</v>
      </c>
      <c r="CA56" s="27">
        <v>0.34039900249376603</v>
      </c>
      <c r="CB56" s="23">
        <v>42</v>
      </c>
      <c r="CC56" s="27">
        <v>0.0523690773067332</v>
      </c>
      <c r="CD56" s="23">
        <v>2917</v>
      </c>
      <c r="CE56" s="23">
        <v>11621</v>
      </c>
      <c r="CF56" s="23">
        <v>648</v>
      </c>
      <c r="CG56" s="23">
        <v>2</v>
      </c>
      <c r="CH56" s="23">
        <v>10</v>
      </c>
      <c r="CI56" s="23">
        <v>10</v>
      </c>
      <c r="CJ56" s="23">
        <v>26750727</v>
      </c>
      <c r="CK56" s="23">
        <v>417993</v>
      </c>
      <c r="CL56" s="23" t="s">
        <v>126</v>
      </c>
      <c r="CM56" s="24">
        <v>2</v>
      </c>
      <c r="CN56" s="23">
        <v>1023</v>
      </c>
      <c r="CO56" s="23">
        <v>156</v>
      </c>
      <c r="CP56" s="24">
        <v>4</v>
      </c>
      <c r="CQ56" s="24">
        <v>0</v>
      </c>
      <c r="CR56" s="24" t="s">
        <v>105</v>
      </c>
      <c r="CS56" s="23">
        <v>346</v>
      </c>
      <c r="CT56" s="23">
        <v>278</v>
      </c>
      <c r="CU56" s="23">
        <v>4408</v>
      </c>
    </row>
    <row r="57" spans="1:99" ht="13.5">
      <c r="A57" s="20">
        <v>54</v>
      </c>
      <c r="B57" s="21" t="s">
        <v>246</v>
      </c>
      <c r="C57" s="22" t="s">
        <v>247</v>
      </c>
      <c r="D57" s="23">
        <v>731004</v>
      </c>
      <c r="E57" s="24">
        <v>4</v>
      </c>
      <c r="F57" s="24">
        <v>3.8</v>
      </c>
      <c r="G57" s="24">
        <v>30</v>
      </c>
      <c r="H57" s="24">
        <v>28.5</v>
      </c>
      <c r="I57" s="25">
        <v>255000</v>
      </c>
      <c r="J57" s="25">
        <v>1060202</v>
      </c>
      <c r="K57" s="25">
        <v>7707</v>
      </c>
      <c r="L57" s="25">
        <v>7410257</v>
      </c>
      <c r="M57" s="24">
        <v>7</v>
      </c>
      <c r="N57" s="24">
        <v>0</v>
      </c>
      <c r="O57" s="26">
        <v>-511</v>
      </c>
      <c r="P57" s="26">
        <v>15.25</v>
      </c>
      <c r="Q57" s="24">
        <v>0</v>
      </c>
      <c r="R57" s="23">
        <v>0</v>
      </c>
      <c r="S57" s="26">
        <v>17.75</v>
      </c>
      <c r="T57" s="24">
        <v>1616</v>
      </c>
      <c r="U57" s="24">
        <v>-9.95</v>
      </c>
      <c r="V57" s="26">
        <v>32849</v>
      </c>
      <c r="W57" s="24" t="s">
        <v>110</v>
      </c>
      <c r="X57" s="26">
        <v>634</v>
      </c>
      <c r="Y57" s="27">
        <v>19.2121212121212</v>
      </c>
      <c r="Z57" s="26">
        <v>27634</v>
      </c>
      <c r="AA57" s="27">
        <v>0.8412432646351491</v>
      </c>
      <c r="AB57" s="26">
        <v>30950</v>
      </c>
      <c r="AC57" s="27">
        <v>0.9421900210052061</v>
      </c>
      <c r="AD57" s="26">
        <v>6789</v>
      </c>
      <c r="AE57" s="26">
        <v>1355</v>
      </c>
      <c r="AF57" s="27">
        <v>0.19958756812490802</v>
      </c>
      <c r="AG57" s="26">
        <v>7999</v>
      </c>
      <c r="AH57" s="26">
        <v>0</v>
      </c>
      <c r="AI57" s="23">
        <v>0</v>
      </c>
      <c r="AJ57" s="25">
        <v>89704</v>
      </c>
      <c r="AK57" s="24">
        <v>0</v>
      </c>
      <c r="AL57" s="24">
        <v>525</v>
      </c>
      <c r="AM57" s="24">
        <v>460</v>
      </c>
      <c r="AN57" s="24">
        <v>9</v>
      </c>
      <c r="AO57" s="24">
        <v>71</v>
      </c>
      <c r="AP57" s="24">
        <v>62</v>
      </c>
      <c r="AQ57" s="24">
        <v>0</v>
      </c>
      <c r="AR57" s="24">
        <v>44</v>
      </c>
      <c r="AS57" s="24">
        <v>14</v>
      </c>
      <c r="AT57" s="24">
        <v>18</v>
      </c>
      <c r="AU57" s="24">
        <v>3</v>
      </c>
      <c r="AV57" s="26">
        <v>7398.27</v>
      </c>
      <c r="AW57" s="24">
        <v>0</v>
      </c>
      <c r="AX57" s="26">
        <v>0</v>
      </c>
      <c r="AY57" s="24" t="s">
        <v>105</v>
      </c>
      <c r="AZ57" s="26">
        <v>5361.1</v>
      </c>
      <c r="BA57" s="26">
        <v>33537</v>
      </c>
      <c r="BB57" s="26">
        <v>32849</v>
      </c>
      <c r="BC57" s="27">
        <v>0.979485344544831</v>
      </c>
      <c r="BD57" s="26">
        <v>688</v>
      </c>
      <c r="BE57" s="23">
        <v>1500</v>
      </c>
      <c r="BF57" s="23">
        <v>2325441</v>
      </c>
      <c r="BG57" s="23">
        <v>1501606</v>
      </c>
      <c r="BH57" s="23">
        <v>3140</v>
      </c>
      <c r="BI57" s="23">
        <v>5933</v>
      </c>
      <c r="BJ57" s="23">
        <v>176</v>
      </c>
      <c r="BK57" s="24" t="s">
        <v>248</v>
      </c>
      <c r="BL57" s="24">
        <v>2014</v>
      </c>
      <c r="BM57" s="23">
        <v>1757111</v>
      </c>
      <c r="BN57" s="23">
        <v>1501606</v>
      </c>
      <c r="BO57" s="27">
        <v>0.755603345773984</v>
      </c>
      <c r="BP57" s="23">
        <v>1030</v>
      </c>
      <c r="BQ57" s="23">
        <v>0</v>
      </c>
      <c r="BR57" s="27">
        <v>0.1736052587224</v>
      </c>
      <c r="BS57" s="23">
        <v>569461</v>
      </c>
      <c r="BT57" s="27">
        <v>0.24488301358753</v>
      </c>
      <c r="BU57" s="23">
        <v>5110</v>
      </c>
      <c r="BV57" s="27">
        <v>0.861284341816956</v>
      </c>
      <c r="BW57" s="23">
        <v>959</v>
      </c>
      <c r="BX57" s="23">
        <v>266</v>
      </c>
      <c r="BY57" s="27">
        <v>0.277372262773723</v>
      </c>
      <c r="BZ57" s="23">
        <v>330</v>
      </c>
      <c r="CA57" s="27">
        <v>0.344108446298227</v>
      </c>
      <c r="CB57" s="23">
        <v>52</v>
      </c>
      <c r="CC57" s="27">
        <v>0.0542231491136601</v>
      </c>
      <c r="CD57" s="23">
        <v>3392</v>
      </c>
      <c r="CE57" s="23">
        <v>16835</v>
      </c>
      <c r="CF57" s="23">
        <v>1186</v>
      </c>
      <c r="CG57" s="23">
        <v>53</v>
      </c>
      <c r="CH57" s="23">
        <v>112</v>
      </c>
      <c r="CI57" s="23">
        <v>2</v>
      </c>
      <c r="CJ57" s="23">
        <v>2995641</v>
      </c>
      <c r="CK57" s="23">
        <v>221253</v>
      </c>
      <c r="CL57" s="23">
        <v>95559</v>
      </c>
      <c r="CM57" s="24">
        <v>1</v>
      </c>
      <c r="CN57" s="23">
        <v>0</v>
      </c>
      <c r="CO57" s="23">
        <v>0</v>
      </c>
      <c r="CP57" s="24">
        <v>5</v>
      </c>
      <c r="CQ57" s="24">
        <v>0</v>
      </c>
      <c r="CR57" s="24" t="s">
        <v>105</v>
      </c>
      <c r="CS57" s="23">
        <v>12</v>
      </c>
      <c r="CT57" s="23">
        <v>2</v>
      </c>
      <c r="CU57" s="23">
        <v>3406</v>
      </c>
    </row>
    <row r="58" spans="1:99" ht="13.5">
      <c r="A58" s="20">
        <v>55</v>
      </c>
      <c r="B58" s="21" t="s">
        <v>249</v>
      </c>
      <c r="C58" s="22" t="s">
        <v>247</v>
      </c>
      <c r="D58" s="23">
        <v>192800</v>
      </c>
      <c r="E58" s="24">
        <v>1</v>
      </c>
      <c r="F58" s="24">
        <v>1</v>
      </c>
      <c r="G58" s="24">
        <v>16</v>
      </c>
      <c r="H58" s="24">
        <v>15.7</v>
      </c>
      <c r="I58" s="25">
        <v>53219.42</v>
      </c>
      <c r="J58" s="25">
        <v>251338</v>
      </c>
      <c r="K58" s="25">
        <v>62158.48</v>
      </c>
      <c r="L58" s="25">
        <v>0</v>
      </c>
      <c r="M58" s="24">
        <v>13</v>
      </c>
      <c r="N58" s="24">
        <v>3</v>
      </c>
      <c r="O58" s="26">
        <v>541.25</v>
      </c>
      <c r="P58" s="26">
        <v>294.91</v>
      </c>
      <c r="Q58" s="24">
        <v>0</v>
      </c>
      <c r="R58" s="23">
        <v>31</v>
      </c>
      <c r="S58" s="26">
        <v>15.9</v>
      </c>
      <c r="T58" s="24">
        <v>115</v>
      </c>
      <c r="U58" s="24" t="s">
        <v>250</v>
      </c>
      <c r="V58" s="26">
        <v>19583.93</v>
      </c>
      <c r="W58" s="24" t="s">
        <v>105</v>
      </c>
      <c r="X58" s="26">
        <v>339</v>
      </c>
      <c r="Y58" s="27">
        <v>1.0906984974743401</v>
      </c>
      <c r="Z58" s="26">
        <v>18883</v>
      </c>
      <c r="AA58" s="27">
        <v>0.9642089202728971</v>
      </c>
      <c r="AB58" s="26">
        <v>17729</v>
      </c>
      <c r="AC58" s="27">
        <v>0.905283056056675</v>
      </c>
      <c r="AD58" s="26">
        <v>4853.72</v>
      </c>
      <c r="AE58" s="26">
        <v>4853.7</v>
      </c>
      <c r="AF58" s="27">
        <v>1.00005768771169</v>
      </c>
      <c r="AG58" s="26">
        <v>7938.75</v>
      </c>
      <c r="AH58" s="26">
        <v>200</v>
      </c>
      <c r="AI58" s="23">
        <v>0</v>
      </c>
      <c r="AJ58" s="25">
        <v>39030.94</v>
      </c>
      <c r="AK58" s="24">
        <v>0</v>
      </c>
      <c r="AL58" s="24">
        <v>477</v>
      </c>
      <c r="AM58" s="24">
        <v>541</v>
      </c>
      <c r="AN58" s="24">
        <v>29</v>
      </c>
      <c r="AO58" s="24">
        <v>15</v>
      </c>
      <c r="AP58" s="24">
        <v>13</v>
      </c>
      <c r="AQ58" s="24">
        <v>2</v>
      </c>
      <c r="AR58" s="24">
        <v>103</v>
      </c>
      <c r="AS58" s="24">
        <v>5</v>
      </c>
      <c r="AT58" s="24">
        <v>64</v>
      </c>
      <c r="AU58" s="24">
        <v>21</v>
      </c>
      <c r="AV58" s="26">
        <v>1850.25</v>
      </c>
      <c r="AW58" s="24">
        <v>0</v>
      </c>
      <c r="AX58" s="26">
        <v>0</v>
      </c>
      <c r="AY58" s="24" t="s">
        <v>110</v>
      </c>
      <c r="AZ58" s="26">
        <v>0</v>
      </c>
      <c r="BA58" s="26">
        <v>29049.66</v>
      </c>
      <c r="BB58" s="26">
        <v>19583.93</v>
      </c>
      <c r="BC58" s="27">
        <v>0.674153501280222</v>
      </c>
      <c r="BD58" s="26">
        <v>9465.73</v>
      </c>
      <c r="BE58" s="23">
        <v>16229</v>
      </c>
      <c r="BF58" s="23">
        <v>3047990</v>
      </c>
      <c r="BG58" s="23">
        <v>1934277</v>
      </c>
      <c r="BH58" s="23">
        <v>5053</v>
      </c>
      <c r="BI58" s="23">
        <v>120354</v>
      </c>
      <c r="BJ58" s="23">
        <v>10441</v>
      </c>
      <c r="BK58" s="24" t="s">
        <v>251</v>
      </c>
      <c r="BL58" s="24">
        <v>2014</v>
      </c>
      <c r="BM58" s="23">
        <v>2565361</v>
      </c>
      <c r="BN58" s="23">
        <v>1934277</v>
      </c>
      <c r="BO58" s="27">
        <v>0.8416566327317351</v>
      </c>
      <c r="BP58" s="23">
        <v>10441</v>
      </c>
      <c r="BQ58" s="23">
        <v>10441</v>
      </c>
      <c r="BR58" s="27">
        <v>0.0867524137128803</v>
      </c>
      <c r="BS58" s="23">
        <v>3047990</v>
      </c>
      <c r="BT58" s="27">
        <v>1</v>
      </c>
      <c r="BU58" s="23">
        <v>120354</v>
      </c>
      <c r="BV58" s="27">
        <v>1</v>
      </c>
      <c r="BW58" s="23">
        <v>616</v>
      </c>
      <c r="BX58" s="23">
        <v>325</v>
      </c>
      <c r="BY58" s="27">
        <v>0.5275974025974031</v>
      </c>
      <c r="BZ58" s="23">
        <v>167</v>
      </c>
      <c r="CA58" s="27">
        <v>0.271103896103896</v>
      </c>
      <c r="CB58" s="23">
        <v>124</v>
      </c>
      <c r="CC58" s="27">
        <v>0.201298701298701</v>
      </c>
      <c r="CD58" s="23">
        <v>1945</v>
      </c>
      <c r="CE58" s="23">
        <v>8868</v>
      </c>
      <c r="CF58" s="23">
        <v>439</v>
      </c>
      <c r="CG58" s="23">
        <v>0</v>
      </c>
      <c r="CH58" s="23">
        <v>0</v>
      </c>
      <c r="CI58" s="23">
        <v>0</v>
      </c>
      <c r="CJ58" s="23">
        <v>29200000</v>
      </c>
      <c r="CK58" s="23">
        <v>301000</v>
      </c>
      <c r="CL58" s="23">
        <v>89000</v>
      </c>
      <c r="CM58" s="24">
        <v>2</v>
      </c>
      <c r="CN58" s="23">
        <v>900</v>
      </c>
      <c r="CO58" s="23">
        <v>197</v>
      </c>
      <c r="CP58" s="24">
        <v>2</v>
      </c>
      <c r="CQ58" s="24">
        <v>0</v>
      </c>
      <c r="CR58" s="24" t="s">
        <v>110</v>
      </c>
      <c r="CS58" s="23">
        <v>623</v>
      </c>
      <c r="CT58" s="23">
        <v>569</v>
      </c>
      <c r="CU58" s="23">
        <v>3840</v>
      </c>
    </row>
    <row r="59" spans="1:99" ht="13.5">
      <c r="A59" s="20">
        <v>56</v>
      </c>
      <c r="B59" s="21" t="s">
        <v>252</v>
      </c>
      <c r="C59" s="22" t="s">
        <v>170</v>
      </c>
      <c r="D59" s="23">
        <v>756098</v>
      </c>
      <c r="E59" s="24">
        <v>2</v>
      </c>
      <c r="F59" s="24">
        <v>2</v>
      </c>
      <c r="G59" s="24">
        <v>44</v>
      </c>
      <c r="H59" s="24">
        <v>42.1</v>
      </c>
      <c r="I59" s="25">
        <v>139929</v>
      </c>
      <c r="J59" s="25">
        <v>99392</v>
      </c>
      <c r="K59" s="25">
        <v>90737</v>
      </c>
      <c r="L59" s="25">
        <v>43037</v>
      </c>
      <c r="M59" s="24">
        <v>1</v>
      </c>
      <c r="N59" s="24">
        <v>1</v>
      </c>
      <c r="O59" s="26">
        <v>902.81</v>
      </c>
      <c r="P59" s="26">
        <v>1025.73</v>
      </c>
      <c r="Q59" s="24">
        <v>0</v>
      </c>
      <c r="R59" s="23">
        <v>0</v>
      </c>
      <c r="S59" s="26">
        <v>158.34</v>
      </c>
      <c r="T59" s="24">
        <v>3978</v>
      </c>
      <c r="U59" s="24">
        <v>28.64</v>
      </c>
      <c r="V59" s="26">
        <v>29552.06</v>
      </c>
      <c r="W59" s="24" t="s">
        <v>105</v>
      </c>
      <c r="X59" s="26">
        <v>1304.6</v>
      </c>
      <c r="Y59" s="27">
        <v>1.10179296832113</v>
      </c>
      <c r="Z59" s="26">
        <v>15630.6</v>
      </c>
      <c r="AA59" s="27">
        <v>0.5289174426419</v>
      </c>
      <c r="AB59" s="26">
        <v>11877.32</v>
      </c>
      <c r="AC59" s="27">
        <v>0.401911744900356</v>
      </c>
      <c r="AD59" s="26">
        <v>5357</v>
      </c>
      <c r="AE59" s="26">
        <v>5357</v>
      </c>
      <c r="AF59" s="27">
        <v>1</v>
      </c>
      <c r="AG59" s="26">
        <v>8097</v>
      </c>
      <c r="AH59" s="26">
        <v>0</v>
      </c>
      <c r="AI59" s="23">
        <v>3000</v>
      </c>
      <c r="AJ59" s="25">
        <v>6344</v>
      </c>
      <c r="AK59" s="24">
        <v>1</v>
      </c>
      <c r="AL59" s="24">
        <v>160</v>
      </c>
      <c r="AM59" s="24">
        <v>159</v>
      </c>
      <c r="AN59" s="24">
        <v>20</v>
      </c>
      <c r="AO59" s="24">
        <v>101</v>
      </c>
      <c r="AP59" s="24">
        <v>89</v>
      </c>
      <c r="AQ59" s="24">
        <v>10</v>
      </c>
      <c r="AR59" s="24">
        <v>150</v>
      </c>
      <c r="AS59" s="24">
        <v>59</v>
      </c>
      <c r="AT59" s="24">
        <v>51</v>
      </c>
      <c r="AU59" s="24">
        <v>2</v>
      </c>
      <c r="AV59" s="26">
        <v>9686.91</v>
      </c>
      <c r="AW59" s="24">
        <v>5</v>
      </c>
      <c r="AX59" s="26">
        <v>24240</v>
      </c>
      <c r="AY59" s="24" t="s">
        <v>110</v>
      </c>
      <c r="AZ59" s="26">
        <v>0</v>
      </c>
      <c r="BA59" s="26">
        <v>33906.29</v>
      </c>
      <c r="BB59" s="26">
        <v>29552.06</v>
      </c>
      <c r="BC59" s="27">
        <v>0.8715804648635991</v>
      </c>
      <c r="BD59" s="26">
        <v>4354.23</v>
      </c>
      <c r="BE59" s="23">
        <v>93436</v>
      </c>
      <c r="BF59" s="23">
        <v>5463446</v>
      </c>
      <c r="BG59" s="23">
        <v>4198556</v>
      </c>
      <c r="BH59" s="23">
        <v>10339</v>
      </c>
      <c r="BI59" s="23">
        <v>37243</v>
      </c>
      <c r="BJ59" s="23">
        <v>6240</v>
      </c>
      <c r="BK59" s="24" t="s">
        <v>253</v>
      </c>
      <c r="BL59" s="44">
        <v>41877</v>
      </c>
      <c r="BM59" s="23">
        <v>4956909</v>
      </c>
      <c r="BN59" s="23">
        <v>4198556</v>
      </c>
      <c r="BO59" s="27">
        <v>0.9072861706695741</v>
      </c>
      <c r="BP59" s="23">
        <v>13550</v>
      </c>
      <c r="BQ59" s="23">
        <v>6240</v>
      </c>
      <c r="BR59" s="27">
        <v>0.36382675939102604</v>
      </c>
      <c r="BS59" s="23">
        <v>4956909</v>
      </c>
      <c r="BT59" s="27">
        <v>0.9072861706695741</v>
      </c>
      <c r="BU59" s="23">
        <v>13550</v>
      </c>
      <c r="BV59" s="27">
        <v>0.36382675939102604</v>
      </c>
      <c r="BW59" s="23">
        <v>1468</v>
      </c>
      <c r="BX59" s="23">
        <v>626</v>
      </c>
      <c r="BY59" s="27">
        <v>0.426430517711172</v>
      </c>
      <c r="BZ59" s="23">
        <v>517</v>
      </c>
      <c r="CA59" s="27">
        <v>0.35217983651226203</v>
      </c>
      <c r="CB59" s="23">
        <v>298</v>
      </c>
      <c r="CC59" s="27">
        <v>0.20299727520436</v>
      </c>
      <c r="CD59" s="23">
        <v>3737</v>
      </c>
      <c r="CE59" s="23">
        <v>19397</v>
      </c>
      <c r="CF59" s="23">
        <v>860</v>
      </c>
      <c r="CG59" s="23">
        <v>4</v>
      </c>
      <c r="CH59" s="23">
        <v>13</v>
      </c>
      <c r="CI59" s="23">
        <v>15</v>
      </c>
      <c r="CJ59" s="23">
        <v>58021942</v>
      </c>
      <c r="CK59" s="23">
        <v>744494</v>
      </c>
      <c r="CL59" s="23">
        <v>187542</v>
      </c>
      <c r="CM59" s="24">
        <v>2</v>
      </c>
      <c r="CN59" s="23">
        <v>2545</v>
      </c>
      <c r="CO59" s="23">
        <v>1264</v>
      </c>
      <c r="CP59" s="24">
        <v>1</v>
      </c>
      <c r="CQ59" s="24">
        <v>2</v>
      </c>
      <c r="CR59" s="24" t="s">
        <v>105</v>
      </c>
      <c r="CS59" s="23">
        <v>2711</v>
      </c>
      <c r="CT59" s="23">
        <v>973</v>
      </c>
      <c r="CU59" s="23">
        <v>8702</v>
      </c>
    </row>
    <row r="60" spans="1:99" ht="13.5">
      <c r="A60" s="20">
        <v>57</v>
      </c>
      <c r="B60" s="21" t="s">
        <v>254</v>
      </c>
      <c r="C60" s="22" t="s">
        <v>247</v>
      </c>
      <c r="D60" s="23">
        <v>1046873</v>
      </c>
      <c r="E60" s="24">
        <v>3</v>
      </c>
      <c r="F60" s="24">
        <v>3</v>
      </c>
      <c r="G60" s="24">
        <v>29</v>
      </c>
      <c r="H60" s="24">
        <v>28</v>
      </c>
      <c r="I60" s="25">
        <v>97800</v>
      </c>
      <c r="J60" s="25">
        <v>487406</v>
      </c>
      <c r="K60" s="25">
        <v>23000</v>
      </c>
      <c r="L60" s="25">
        <v>56071</v>
      </c>
      <c r="M60" s="24">
        <v>0</v>
      </c>
      <c r="N60" s="24">
        <v>1</v>
      </c>
      <c r="O60" s="26">
        <v>179</v>
      </c>
      <c r="P60" s="26">
        <v>447.29</v>
      </c>
      <c r="Q60" s="24">
        <v>0</v>
      </c>
      <c r="R60" s="23">
        <v>71</v>
      </c>
      <c r="S60" s="26">
        <v>17.58</v>
      </c>
      <c r="T60" s="24">
        <v>767</v>
      </c>
      <c r="U60" s="24">
        <v>14.5</v>
      </c>
      <c r="V60" s="26">
        <v>50184</v>
      </c>
      <c r="W60" s="24" t="s">
        <v>110</v>
      </c>
      <c r="X60" s="26">
        <v>650.48</v>
      </c>
      <c r="Y60" s="27">
        <v>1.3992729150085</v>
      </c>
      <c r="Z60" s="26">
        <v>45440</v>
      </c>
      <c r="AA60" s="27">
        <v>0.9054678782081941</v>
      </c>
      <c r="AB60" s="26">
        <v>40000</v>
      </c>
      <c r="AC60" s="27">
        <v>0.797066794197354</v>
      </c>
      <c r="AD60" s="26">
        <v>10338</v>
      </c>
      <c r="AE60" s="26">
        <v>3338</v>
      </c>
      <c r="AF60" s="27">
        <v>0.322886438382666</v>
      </c>
      <c r="AG60" s="26">
        <v>13787</v>
      </c>
      <c r="AH60" s="26">
        <v>0</v>
      </c>
      <c r="AI60" s="23">
        <v>6799</v>
      </c>
      <c r="AJ60" s="25">
        <v>13390</v>
      </c>
      <c r="AK60" s="24">
        <v>1</v>
      </c>
      <c r="AL60" s="24">
        <v>628</v>
      </c>
      <c r="AM60" s="24">
        <v>454</v>
      </c>
      <c r="AN60" s="24">
        <v>38</v>
      </c>
      <c r="AO60" s="24">
        <v>102</v>
      </c>
      <c r="AP60" s="24">
        <v>49</v>
      </c>
      <c r="AQ60" s="24">
        <v>5</v>
      </c>
      <c r="AR60" s="24">
        <v>64</v>
      </c>
      <c r="AS60" s="24">
        <v>15</v>
      </c>
      <c r="AT60" s="24" t="s">
        <v>126</v>
      </c>
      <c r="AU60" s="24">
        <v>0</v>
      </c>
      <c r="AV60" s="26">
        <v>5230</v>
      </c>
      <c r="AW60" s="24">
        <v>1</v>
      </c>
      <c r="AX60" s="26">
        <v>4000</v>
      </c>
      <c r="AY60" s="24" t="s">
        <v>105</v>
      </c>
      <c r="AZ60" s="26" t="s">
        <v>126</v>
      </c>
      <c r="BA60" s="26">
        <v>64456</v>
      </c>
      <c r="BB60" s="26">
        <v>50184</v>
      </c>
      <c r="BC60" s="27">
        <v>0.7785776343552191</v>
      </c>
      <c r="BD60" s="26">
        <v>14272</v>
      </c>
      <c r="BE60" s="23">
        <v>24364</v>
      </c>
      <c r="BF60" s="23">
        <v>1065478</v>
      </c>
      <c r="BG60" s="23">
        <v>856571</v>
      </c>
      <c r="BH60" s="23">
        <v>473</v>
      </c>
      <c r="BI60" s="23">
        <v>28544</v>
      </c>
      <c r="BJ60" s="23">
        <v>7324</v>
      </c>
      <c r="BK60" s="24" t="s">
        <v>255</v>
      </c>
      <c r="BL60" s="24">
        <v>2015</v>
      </c>
      <c r="BM60" s="23">
        <v>968036</v>
      </c>
      <c r="BN60" s="23">
        <v>832207</v>
      </c>
      <c r="BO60" s="27">
        <v>0.9085462111840881</v>
      </c>
      <c r="BP60" s="23">
        <v>20692</v>
      </c>
      <c r="BQ60" s="23">
        <v>7324</v>
      </c>
      <c r="BR60" s="27">
        <v>0.7249159192825111</v>
      </c>
      <c r="BS60" s="23">
        <v>986646</v>
      </c>
      <c r="BT60" s="27">
        <v>0.9260125502356691</v>
      </c>
      <c r="BU60" s="23">
        <v>20714</v>
      </c>
      <c r="BV60" s="27">
        <v>0.725686659192825</v>
      </c>
      <c r="BW60" s="23">
        <v>1516</v>
      </c>
      <c r="BX60" s="23">
        <v>892</v>
      </c>
      <c r="BY60" s="27">
        <v>0.5883905013192611</v>
      </c>
      <c r="BZ60" s="23">
        <v>77</v>
      </c>
      <c r="CA60" s="27">
        <v>0.0507915567282322</v>
      </c>
      <c r="CB60" s="23">
        <v>76</v>
      </c>
      <c r="CC60" s="27">
        <v>0.050131926121372</v>
      </c>
      <c r="CD60" s="23">
        <v>3735</v>
      </c>
      <c r="CE60" s="23">
        <v>17964</v>
      </c>
      <c r="CF60" s="23">
        <v>1902</v>
      </c>
      <c r="CG60" s="23">
        <v>5</v>
      </c>
      <c r="CH60" s="23">
        <v>6</v>
      </c>
      <c r="CI60" s="23">
        <v>0</v>
      </c>
      <c r="CJ60" s="23">
        <v>9516097</v>
      </c>
      <c r="CK60" s="23">
        <v>207939</v>
      </c>
      <c r="CL60" s="23">
        <v>73232</v>
      </c>
      <c r="CM60" s="24">
        <v>3</v>
      </c>
      <c r="CN60" s="23">
        <v>4566</v>
      </c>
      <c r="CO60" s="23">
        <v>0</v>
      </c>
      <c r="CP60" s="24">
        <v>9</v>
      </c>
      <c r="CQ60" s="24">
        <v>0</v>
      </c>
      <c r="CR60" s="24" t="s">
        <v>110</v>
      </c>
      <c r="CS60" s="23">
        <v>1846</v>
      </c>
      <c r="CT60" s="23">
        <v>778</v>
      </c>
      <c r="CU60" s="23">
        <v>10925</v>
      </c>
    </row>
    <row r="61" spans="1:99" ht="13.5">
      <c r="A61" s="20">
        <v>58</v>
      </c>
      <c r="B61" s="21" t="s">
        <v>256</v>
      </c>
      <c r="C61" s="22" t="s">
        <v>167</v>
      </c>
      <c r="D61" s="23">
        <v>216786</v>
      </c>
      <c r="E61" s="24">
        <v>2</v>
      </c>
      <c r="F61" s="24">
        <v>1.8</v>
      </c>
      <c r="G61" s="24">
        <v>17</v>
      </c>
      <c r="H61" s="24">
        <v>14.9</v>
      </c>
      <c r="I61" s="25">
        <v>6551.99</v>
      </c>
      <c r="J61" s="25" t="s">
        <v>126</v>
      </c>
      <c r="K61" s="25">
        <v>124181.19</v>
      </c>
      <c r="L61" s="25" t="s">
        <v>126</v>
      </c>
      <c r="M61" s="24">
        <v>0</v>
      </c>
      <c r="N61" s="24">
        <v>0</v>
      </c>
      <c r="O61" s="26">
        <v>164.080000000002</v>
      </c>
      <c r="P61" s="26">
        <v>176.26</v>
      </c>
      <c r="Q61" s="24">
        <v>0</v>
      </c>
      <c r="R61" s="23">
        <v>4641</v>
      </c>
      <c r="S61" s="26">
        <v>22.2</v>
      </c>
      <c r="T61" s="24">
        <v>11</v>
      </c>
      <c r="U61" s="24">
        <v>3.5</v>
      </c>
      <c r="V61" s="26">
        <v>19596.5</v>
      </c>
      <c r="W61" s="24" t="s">
        <v>105</v>
      </c>
      <c r="X61" s="26">
        <v>21.4</v>
      </c>
      <c r="Y61" s="27">
        <v>0.107830293258087</v>
      </c>
      <c r="Z61" s="26" t="s">
        <v>126</v>
      </c>
      <c r="AA61" s="27" t="s">
        <v>129</v>
      </c>
      <c r="AB61" s="26" t="s">
        <v>126</v>
      </c>
      <c r="AC61" s="27" t="s">
        <v>129</v>
      </c>
      <c r="AD61" s="26">
        <v>5980</v>
      </c>
      <c r="AE61" s="26">
        <v>5980</v>
      </c>
      <c r="AF61" s="27">
        <v>1</v>
      </c>
      <c r="AG61" s="26">
        <v>8100</v>
      </c>
      <c r="AH61" s="26">
        <v>0</v>
      </c>
      <c r="AI61" s="23">
        <v>0</v>
      </c>
      <c r="AJ61" s="25">
        <v>38925.34</v>
      </c>
      <c r="AK61" s="24">
        <v>1</v>
      </c>
      <c r="AL61" s="24">
        <v>300</v>
      </c>
      <c r="AM61" s="24">
        <v>162</v>
      </c>
      <c r="AN61" s="24">
        <v>12</v>
      </c>
      <c r="AO61" s="24">
        <v>12</v>
      </c>
      <c r="AP61" s="24">
        <v>4</v>
      </c>
      <c r="AQ61" s="24">
        <v>7</v>
      </c>
      <c r="AR61" s="24">
        <v>79</v>
      </c>
      <c r="AS61" s="24">
        <v>14</v>
      </c>
      <c r="AT61" s="24">
        <v>33</v>
      </c>
      <c r="AU61" s="24">
        <v>6</v>
      </c>
      <c r="AV61" s="26">
        <v>1574</v>
      </c>
      <c r="AW61" s="24">
        <v>1</v>
      </c>
      <c r="AX61" s="26">
        <v>884</v>
      </c>
      <c r="AY61" s="24" t="s">
        <v>110</v>
      </c>
      <c r="AZ61" s="26">
        <v>0</v>
      </c>
      <c r="BA61" s="26">
        <v>32700</v>
      </c>
      <c r="BB61" s="26">
        <v>19596.5</v>
      </c>
      <c r="BC61" s="27">
        <v>0.5992813455657491</v>
      </c>
      <c r="BD61" s="26">
        <v>13103.5</v>
      </c>
      <c r="BE61" s="23">
        <v>42046</v>
      </c>
      <c r="BF61" s="23">
        <v>2344363</v>
      </c>
      <c r="BG61" s="23">
        <v>201725</v>
      </c>
      <c r="BH61" s="23">
        <v>399</v>
      </c>
      <c r="BI61" s="23">
        <v>27648</v>
      </c>
      <c r="BJ61" s="23">
        <v>299</v>
      </c>
      <c r="BK61" s="24" t="s">
        <v>257</v>
      </c>
      <c r="BL61" s="24">
        <v>2011</v>
      </c>
      <c r="BM61" s="23">
        <v>1538315</v>
      </c>
      <c r="BN61" s="23">
        <v>1433622</v>
      </c>
      <c r="BO61" s="27">
        <f>1538315/2344363</f>
        <v>0.6561761126583212</v>
      </c>
      <c r="BP61" s="23">
        <v>336</v>
      </c>
      <c r="BQ61" s="23">
        <v>0</v>
      </c>
      <c r="BR61" s="27">
        <v>0.0121527777777778</v>
      </c>
      <c r="BS61" s="23">
        <v>242115</v>
      </c>
      <c r="BT61" s="27">
        <v>0.103275388666346</v>
      </c>
      <c r="BU61" s="23">
        <v>0</v>
      </c>
      <c r="BV61" s="27">
        <v>0</v>
      </c>
      <c r="BW61" s="23">
        <v>478</v>
      </c>
      <c r="BX61" s="23" t="s">
        <v>126</v>
      </c>
      <c r="BY61" s="27" t="s">
        <v>129</v>
      </c>
      <c r="BZ61" s="23" t="s">
        <v>126</v>
      </c>
      <c r="CA61" s="27" t="s">
        <v>129</v>
      </c>
      <c r="CB61" s="23" t="s">
        <v>126</v>
      </c>
      <c r="CC61" s="27" t="s">
        <v>129</v>
      </c>
      <c r="CD61" s="23">
        <v>2395</v>
      </c>
      <c r="CE61" s="23">
        <v>7496</v>
      </c>
      <c r="CF61" s="23">
        <v>1227</v>
      </c>
      <c r="CG61" s="23">
        <v>1</v>
      </c>
      <c r="CH61" s="23">
        <v>0</v>
      </c>
      <c r="CI61" s="23">
        <v>0</v>
      </c>
      <c r="CJ61" s="23">
        <v>29854118</v>
      </c>
      <c r="CK61" s="23">
        <v>316217</v>
      </c>
      <c r="CL61" s="23">
        <v>89105</v>
      </c>
      <c r="CM61" s="24">
        <v>3</v>
      </c>
      <c r="CN61" s="23">
        <v>1009</v>
      </c>
      <c r="CO61" s="23">
        <v>591</v>
      </c>
      <c r="CP61" s="24">
        <v>2</v>
      </c>
      <c r="CQ61" s="24">
        <v>0</v>
      </c>
      <c r="CR61" s="24" t="s">
        <v>105</v>
      </c>
      <c r="CS61" s="23">
        <v>918</v>
      </c>
      <c r="CT61" s="23">
        <v>1264</v>
      </c>
      <c r="CU61" s="23">
        <v>4995</v>
      </c>
    </row>
    <row r="62" spans="1:101" s="43" customFormat="1" ht="13.5">
      <c r="A62" s="20">
        <v>59</v>
      </c>
      <c r="B62" s="21" t="s">
        <v>258</v>
      </c>
      <c r="C62" s="22" t="s">
        <v>259</v>
      </c>
      <c r="D62" s="23">
        <v>2595536</v>
      </c>
      <c r="E62" s="24">
        <v>7</v>
      </c>
      <c r="F62" s="24">
        <v>7</v>
      </c>
      <c r="G62" s="24">
        <v>48</v>
      </c>
      <c r="H62" s="24">
        <v>47.6</v>
      </c>
      <c r="I62" s="25">
        <v>244524</v>
      </c>
      <c r="J62" s="25">
        <v>592910</v>
      </c>
      <c r="K62" s="25">
        <v>52000</v>
      </c>
      <c r="L62" s="25">
        <v>169634</v>
      </c>
      <c r="M62" s="24">
        <v>3</v>
      </c>
      <c r="N62" s="24">
        <v>1</v>
      </c>
      <c r="O62" s="26">
        <v>3379.9</v>
      </c>
      <c r="P62" s="26">
        <v>3233.24</v>
      </c>
      <c r="Q62" s="24">
        <v>0</v>
      </c>
      <c r="R62" s="23">
        <v>0</v>
      </c>
      <c r="S62" s="26">
        <v>12.96</v>
      </c>
      <c r="T62" s="24">
        <v>1716</v>
      </c>
      <c r="U62" s="24">
        <v>9.6</v>
      </c>
      <c r="V62" s="26">
        <v>64415.5</v>
      </c>
      <c r="W62" s="24" t="s">
        <v>105</v>
      </c>
      <c r="X62" s="26">
        <v>613.22</v>
      </c>
      <c r="Y62" s="27">
        <v>0.188903949232949</v>
      </c>
      <c r="Z62" s="26" t="s">
        <v>126</v>
      </c>
      <c r="AA62" s="27" t="s">
        <v>129</v>
      </c>
      <c r="AB62" s="26" t="s">
        <v>126</v>
      </c>
      <c r="AC62" s="27" t="s">
        <v>129</v>
      </c>
      <c r="AD62" s="26">
        <v>12315</v>
      </c>
      <c r="AE62" s="26">
        <v>9700</v>
      </c>
      <c r="AF62" s="27">
        <v>0.787657328461226</v>
      </c>
      <c r="AG62" s="26">
        <v>14471</v>
      </c>
      <c r="AH62" s="26">
        <v>0</v>
      </c>
      <c r="AI62" s="23">
        <v>0</v>
      </c>
      <c r="AJ62" s="25">
        <v>0</v>
      </c>
      <c r="AK62" s="24">
        <v>0</v>
      </c>
      <c r="AL62" s="24">
        <v>412</v>
      </c>
      <c r="AM62" s="24">
        <v>233</v>
      </c>
      <c r="AN62" s="24">
        <v>1</v>
      </c>
      <c r="AO62" s="24">
        <v>245</v>
      </c>
      <c r="AP62" s="24">
        <v>101</v>
      </c>
      <c r="AQ62" s="24">
        <v>8</v>
      </c>
      <c r="AR62" s="24">
        <v>277</v>
      </c>
      <c r="AS62" s="24">
        <v>105</v>
      </c>
      <c r="AT62" s="24">
        <v>130</v>
      </c>
      <c r="AU62" s="24">
        <v>13</v>
      </c>
      <c r="AV62" s="26">
        <v>27240.745</v>
      </c>
      <c r="AW62" s="24">
        <v>18</v>
      </c>
      <c r="AX62" s="26">
        <v>98214.03</v>
      </c>
      <c r="AY62" s="24" t="s">
        <v>105</v>
      </c>
      <c r="AZ62" s="26">
        <v>134256</v>
      </c>
      <c r="BA62" s="26">
        <v>82287.44</v>
      </c>
      <c r="BB62" s="26">
        <v>64415.5</v>
      </c>
      <c r="BC62" s="27">
        <v>0.7828108396615571</v>
      </c>
      <c r="BD62" s="26">
        <v>17871.94</v>
      </c>
      <c r="BE62" s="23">
        <v>502730</v>
      </c>
      <c r="BF62" s="23">
        <v>8500000</v>
      </c>
      <c r="BG62" s="23">
        <v>5633395</v>
      </c>
      <c r="BH62" s="23">
        <v>15502</v>
      </c>
      <c r="BI62" s="23">
        <v>25502</v>
      </c>
      <c r="BJ62" s="23">
        <v>10000</v>
      </c>
      <c r="BK62" s="24" t="s">
        <v>260</v>
      </c>
      <c r="BL62" s="24">
        <v>2008</v>
      </c>
      <c r="BM62" s="23">
        <v>6300000</v>
      </c>
      <c r="BN62" s="23">
        <v>5300000</v>
      </c>
      <c r="BO62" s="27">
        <v>0.7411764705882351</v>
      </c>
      <c r="BP62" s="23">
        <v>25502</v>
      </c>
      <c r="BQ62" s="23">
        <v>10000</v>
      </c>
      <c r="BR62" s="27">
        <v>1</v>
      </c>
      <c r="BS62" s="23">
        <v>8500000</v>
      </c>
      <c r="BT62" s="27">
        <v>1</v>
      </c>
      <c r="BU62" s="23">
        <v>25502</v>
      </c>
      <c r="BV62" s="27">
        <v>1</v>
      </c>
      <c r="BW62" s="23">
        <v>1816</v>
      </c>
      <c r="BX62" s="23">
        <v>662</v>
      </c>
      <c r="BY62" s="27">
        <v>0.36453744493392104</v>
      </c>
      <c r="BZ62" s="23">
        <v>379</v>
      </c>
      <c r="CA62" s="27">
        <v>0.208700440528634</v>
      </c>
      <c r="CB62" s="23">
        <v>104</v>
      </c>
      <c r="CC62" s="27">
        <v>0.0572687224669604</v>
      </c>
      <c r="CD62" s="23">
        <v>5331</v>
      </c>
      <c r="CE62" s="23">
        <v>30197</v>
      </c>
      <c r="CF62" s="23">
        <v>3851</v>
      </c>
      <c r="CG62" s="23">
        <v>32</v>
      </c>
      <c r="CH62" s="23">
        <v>5255</v>
      </c>
      <c r="CI62" s="23">
        <v>10</v>
      </c>
      <c r="CJ62" s="23">
        <v>147960976</v>
      </c>
      <c r="CK62" s="23">
        <v>1462683</v>
      </c>
      <c r="CL62" s="23">
        <v>381274</v>
      </c>
      <c r="CM62" s="24">
        <v>1</v>
      </c>
      <c r="CN62" s="23">
        <v>1497</v>
      </c>
      <c r="CO62" s="23">
        <v>90</v>
      </c>
      <c r="CP62" s="24">
        <v>8</v>
      </c>
      <c r="CQ62" s="24">
        <v>1</v>
      </c>
      <c r="CR62" s="24" t="s">
        <v>105</v>
      </c>
      <c r="CS62" s="23">
        <v>4212</v>
      </c>
      <c r="CT62" s="23">
        <v>3304</v>
      </c>
      <c r="CU62" s="23">
        <v>14254</v>
      </c>
      <c r="CV62" s="10"/>
      <c r="CW62" s="10"/>
    </row>
    <row r="63" spans="1:99" ht="13.5">
      <c r="A63" s="20">
        <v>60</v>
      </c>
      <c r="B63" s="21" t="s">
        <v>261</v>
      </c>
      <c r="C63" s="22" t="s">
        <v>109</v>
      </c>
      <c r="D63" s="23">
        <v>835918</v>
      </c>
      <c r="E63" s="24">
        <v>3</v>
      </c>
      <c r="F63" s="24">
        <v>3</v>
      </c>
      <c r="G63" s="24">
        <v>43</v>
      </c>
      <c r="H63" s="24">
        <v>42.4</v>
      </c>
      <c r="I63" s="25">
        <v>339490.81</v>
      </c>
      <c r="J63" s="25">
        <v>471619.6</v>
      </c>
      <c r="K63" s="25">
        <v>135531.01</v>
      </c>
      <c r="L63" s="25">
        <v>42336.89</v>
      </c>
      <c r="M63" s="24">
        <v>1</v>
      </c>
      <c r="N63" s="24">
        <v>0</v>
      </c>
      <c r="O63" s="26" t="s">
        <v>126</v>
      </c>
      <c r="P63" s="26">
        <v>1004.12</v>
      </c>
      <c r="Q63" s="24">
        <v>0</v>
      </c>
      <c r="R63" s="23">
        <v>0</v>
      </c>
      <c r="S63" s="26">
        <v>7.14</v>
      </c>
      <c r="T63" s="24">
        <v>756</v>
      </c>
      <c r="U63" s="24">
        <v>12.47</v>
      </c>
      <c r="V63" s="26">
        <v>32855.39</v>
      </c>
      <c r="W63" s="24" t="s">
        <v>105</v>
      </c>
      <c r="X63" s="26">
        <v>818.433</v>
      </c>
      <c r="Y63" s="27">
        <v>0.8093200561675531</v>
      </c>
      <c r="Z63" s="26">
        <v>29797.373</v>
      </c>
      <c r="AA63" s="27">
        <v>0.906924952039833</v>
      </c>
      <c r="AB63" s="26">
        <v>29200</v>
      </c>
      <c r="AC63" s="27">
        <v>0.888743064684364</v>
      </c>
      <c r="AD63" s="26">
        <v>6637</v>
      </c>
      <c r="AE63" s="26">
        <v>6637</v>
      </c>
      <c r="AF63" s="27">
        <v>1</v>
      </c>
      <c r="AG63" s="26">
        <v>9860</v>
      </c>
      <c r="AH63" s="26">
        <v>0</v>
      </c>
      <c r="AI63" s="23">
        <v>7499</v>
      </c>
      <c r="AJ63" s="25">
        <v>117475.25</v>
      </c>
      <c r="AK63" s="24">
        <v>2</v>
      </c>
      <c r="AL63" s="24">
        <v>617</v>
      </c>
      <c r="AM63" s="24">
        <v>385</v>
      </c>
      <c r="AN63" s="24">
        <v>71</v>
      </c>
      <c r="AO63" s="24">
        <v>75</v>
      </c>
      <c r="AP63" s="24">
        <v>38</v>
      </c>
      <c r="AQ63" s="24">
        <v>10</v>
      </c>
      <c r="AR63" s="24">
        <v>160</v>
      </c>
      <c r="AS63" s="24">
        <v>49</v>
      </c>
      <c r="AT63" s="24">
        <v>11</v>
      </c>
      <c r="AU63" s="24">
        <v>46</v>
      </c>
      <c r="AV63" s="26">
        <v>9918.517</v>
      </c>
      <c r="AW63" s="24">
        <v>10</v>
      </c>
      <c r="AX63" s="26" t="s">
        <v>126</v>
      </c>
      <c r="AY63" s="24" t="s">
        <v>110</v>
      </c>
      <c r="AZ63" s="26">
        <v>0</v>
      </c>
      <c r="BA63" s="26">
        <v>45942.5</v>
      </c>
      <c r="BB63" s="26">
        <v>32855.39</v>
      </c>
      <c r="BC63" s="27">
        <v>0.715141535615171</v>
      </c>
      <c r="BD63" s="26">
        <v>13087.11</v>
      </c>
      <c r="BE63" s="23">
        <v>225037</v>
      </c>
      <c r="BF63" s="23">
        <v>5639428</v>
      </c>
      <c r="BG63" s="23">
        <v>4781786</v>
      </c>
      <c r="BH63" s="23">
        <v>3823</v>
      </c>
      <c r="BI63" s="23">
        <v>40878</v>
      </c>
      <c r="BJ63" s="23">
        <v>3647</v>
      </c>
      <c r="BK63" s="24" t="s">
        <v>262</v>
      </c>
      <c r="BL63" s="24">
        <v>2011</v>
      </c>
      <c r="BM63" s="23">
        <v>5275682</v>
      </c>
      <c r="BN63" s="23">
        <v>4659562</v>
      </c>
      <c r="BO63" s="27">
        <v>0.935499486827387</v>
      </c>
      <c r="BP63" s="23">
        <v>36742</v>
      </c>
      <c r="BQ63" s="23">
        <v>3647</v>
      </c>
      <c r="BR63" s="27">
        <v>0.89882088164783</v>
      </c>
      <c r="BS63" s="23">
        <v>5527414</v>
      </c>
      <c r="BT63" s="27">
        <v>0.980137347262878</v>
      </c>
      <c r="BU63" s="23">
        <v>37606</v>
      </c>
      <c r="BV63" s="27">
        <v>0.91995694505602</v>
      </c>
      <c r="BW63" s="23">
        <v>935</v>
      </c>
      <c r="BX63" s="23">
        <v>95</v>
      </c>
      <c r="BY63" s="27">
        <v>0.10160427807486601</v>
      </c>
      <c r="BZ63" s="23">
        <v>29</v>
      </c>
      <c r="CA63" s="27">
        <v>0.0310160427807487</v>
      </c>
      <c r="CB63" s="23">
        <v>29</v>
      </c>
      <c r="CC63" s="27">
        <v>0.0310160427807487</v>
      </c>
      <c r="CD63" s="23">
        <v>1879</v>
      </c>
      <c r="CE63" s="23">
        <v>11418</v>
      </c>
      <c r="CF63" s="23">
        <v>2805</v>
      </c>
      <c r="CG63" s="23">
        <v>13</v>
      </c>
      <c r="CH63" s="23">
        <v>402</v>
      </c>
      <c r="CI63" s="23">
        <v>0</v>
      </c>
      <c r="CJ63" s="23">
        <v>19650373</v>
      </c>
      <c r="CK63" s="23">
        <v>379119</v>
      </c>
      <c r="CL63" s="23">
        <v>138836</v>
      </c>
      <c r="CM63" s="24">
        <v>2</v>
      </c>
      <c r="CN63" s="23">
        <v>675</v>
      </c>
      <c r="CO63" s="23">
        <v>110</v>
      </c>
      <c r="CP63" s="24">
        <v>2</v>
      </c>
      <c r="CQ63" s="24">
        <v>0</v>
      </c>
      <c r="CR63" s="24" t="s">
        <v>105</v>
      </c>
      <c r="CS63" s="23">
        <v>1348</v>
      </c>
      <c r="CT63" s="23">
        <v>612</v>
      </c>
      <c r="CU63" s="23">
        <v>4404</v>
      </c>
    </row>
    <row r="64" spans="1:99" ht="13.5">
      <c r="A64" s="20">
        <v>61</v>
      </c>
      <c r="B64" s="21" t="s">
        <v>263</v>
      </c>
      <c r="C64" s="45" t="s">
        <v>144</v>
      </c>
      <c r="D64" s="46">
        <v>288848</v>
      </c>
      <c r="E64" s="47">
        <v>1</v>
      </c>
      <c r="F64" s="47">
        <v>1</v>
      </c>
      <c r="G64" s="47">
        <v>22</v>
      </c>
      <c r="H64" s="47">
        <v>21.5</v>
      </c>
      <c r="I64" s="48">
        <v>264767</v>
      </c>
      <c r="J64" s="48">
        <v>175819</v>
      </c>
      <c r="K64" s="48">
        <v>471989</v>
      </c>
      <c r="L64" s="48">
        <v>332857</v>
      </c>
      <c r="M64" s="47">
        <v>0</v>
      </c>
      <c r="N64" s="47">
        <v>0</v>
      </c>
      <c r="O64" s="49">
        <v>422.45</v>
      </c>
      <c r="P64" s="49">
        <v>340.6</v>
      </c>
      <c r="Q64" s="47">
        <v>0</v>
      </c>
      <c r="R64" s="46">
        <v>0</v>
      </c>
      <c r="S64" s="49">
        <v>66.85</v>
      </c>
      <c r="T64" s="47">
        <v>24710</v>
      </c>
      <c r="U64" s="47">
        <v>15</v>
      </c>
      <c r="V64" s="49">
        <v>22309.95</v>
      </c>
      <c r="W64" s="47" t="s">
        <v>105</v>
      </c>
      <c r="X64" s="49">
        <v>424.75</v>
      </c>
      <c r="Y64" s="50">
        <v>1.04245919744754</v>
      </c>
      <c r="Z64" s="49" t="s">
        <v>126</v>
      </c>
      <c r="AA64" s="50" t="s">
        <v>129</v>
      </c>
      <c r="AB64" s="49" t="s">
        <v>126</v>
      </c>
      <c r="AC64" s="50" t="s">
        <v>129</v>
      </c>
      <c r="AD64" s="49">
        <v>4097</v>
      </c>
      <c r="AE64" s="49">
        <v>800</v>
      </c>
      <c r="AF64" s="50">
        <v>0.19526482792287</v>
      </c>
      <c r="AG64" s="49">
        <v>8290</v>
      </c>
      <c r="AH64" s="49">
        <v>0</v>
      </c>
      <c r="AI64" s="46">
        <v>15279</v>
      </c>
      <c r="AJ64" s="48">
        <v>57378.33</v>
      </c>
      <c r="AK64" s="47">
        <v>1</v>
      </c>
      <c r="AL64" s="47">
        <v>479</v>
      </c>
      <c r="AM64" s="47">
        <v>489</v>
      </c>
      <c r="AN64" s="47">
        <v>3</v>
      </c>
      <c r="AO64" s="47">
        <v>15</v>
      </c>
      <c r="AP64" s="47">
        <v>5</v>
      </c>
      <c r="AQ64" s="47">
        <v>1</v>
      </c>
      <c r="AR64" s="47">
        <v>17</v>
      </c>
      <c r="AS64" s="47">
        <v>3</v>
      </c>
      <c r="AT64" s="47">
        <v>3</v>
      </c>
      <c r="AU64" s="47">
        <v>0</v>
      </c>
      <c r="AV64" s="49">
        <v>2940.58</v>
      </c>
      <c r="AW64" s="47">
        <v>3</v>
      </c>
      <c r="AX64" s="49">
        <v>2386</v>
      </c>
      <c r="AY64" s="47" t="s">
        <v>110</v>
      </c>
      <c r="AZ64" s="49">
        <v>0</v>
      </c>
      <c r="BA64" s="49">
        <v>26720</v>
      </c>
      <c r="BB64" s="49">
        <v>22309.95</v>
      </c>
      <c r="BC64" s="50">
        <v>0.8349532185628741</v>
      </c>
      <c r="BD64" s="49">
        <v>4410.05</v>
      </c>
      <c r="BE64" s="46">
        <v>536066</v>
      </c>
      <c r="BF64" s="46">
        <v>5956928</v>
      </c>
      <c r="BG64" s="46">
        <v>4327127</v>
      </c>
      <c r="BH64" s="46">
        <v>3619</v>
      </c>
      <c r="BI64" s="46">
        <v>61983</v>
      </c>
      <c r="BJ64" s="46">
        <v>2933</v>
      </c>
      <c r="BK64" s="47" t="s">
        <v>264</v>
      </c>
      <c r="BL64" s="47">
        <v>2004</v>
      </c>
      <c r="BM64" s="46">
        <v>4657766</v>
      </c>
      <c r="BN64" s="46">
        <v>4327127</v>
      </c>
      <c r="BO64" s="50">
        <v>0.781907385820342</v>
      </c>
      <c r="BP64" s="46">
        <v>4450</v>
      </c>
      <c r="BQ64" s="46">
        <v>2933</v>
      </c>
      <c r="BR64" s="50">
        <v>0.0717938789668135</v>
      </c>
      <c r="BS64" s="46">
        <v>5956928</v>
      </c>
      <c r="BT64" s="50">
        <v>1</v>
      </c>
      <c r="BU64" s="46">
        <v>61983</v>
      </c>
      <c r="BV64" s="50">
        <v>1</v>
      </c>
      <c r="BW64" s="46">
        <v>607</v>
      </c>
      <c r="BX64" s="46">
        <v>286</v>
      </c>
      <c r="BY64" s="50">
        <v>0.47116968698517303</v>
      </c>
      <c r="BZ64" s="46">
        <v>22</v>
      </c>
      <c r="CA64" s="50">
        <v>0.0362438220757825</v>
      </c>
      <c r="CB64" s="46">
        <v>16</v>
      </c>
      <c r="CC64" s="50">
        <v>0.0263591433278418</v>
      </c>
      <c r="CD64" s="46">
        <v>1719</v>
      </c>
      <c r="CE64" s="46">
        <v>9852</v>
      </c>
      <c r="CF64" s="46">
        <v>697</v>
      </c>
      <c r="CG64" s="46">
        <v>0</v>
      </c>
      <c r="CH64" s="46">
        <v>0</v>
      </c>
      <c r="CI64" s="46">
        <v>0</v>
      </c>
      <c r="CJ64" s="46">
        <v>168757595</v>
      </c>
      <c r="CK64" s="46">
        <v>2174503</v>
      </c>
      <c r="CL64" s="46" t="s">
        <v>126</v>
      </c>
      <c r="CM64" s="47">
        <v>5</v>
      </c>
      <c r="CN64" s="46">
        <v>2396</v>
      </c>
      <c r="CO64" s="46">
        <v>460</v>
      </c>
      <c r="CP64" s="47">
        <v>0</v>
      </c>
      <c r="CQ64" s="47">
        <v>2</v>
      </c>
      <c r="CR64" s="47" t="s">
        <v>110</v>
      </c>
      <c r="CS64" s="46">
        <v>983</v>
      </c>
      <c r="CT64" s="46">
        <v>425</v>
      </c>
      <c r="CU64" s="46">
        <v>5063</v>
      </c>
    </row>
    <row r="65" spans="1:99" ht="13.5">
      <c r="A65" s="20">
        <v>62</v>
      </c>
      <c r="B65" s="21" t="s">
        <v>265</v>
      </c>
      <c r="C65" s="35" t="s">
        <v>259</v>
      </c>
      <c r="D65" s="36">
        <v>1465205</v>
      </c>
      <c r="E65" s="37"/>
      <c r="F65" s="37"/>
      <c r="G65" s="37"/>
      <c r="H65" s="37"/>
      <c r="I65" s="38"/>
      <c r="J65" s="38"/>
      <c r="K65" s="38"/>
      <c r="L65" s="38"/>
      <c r="M65" s="37"/>
      <c r="N65" s="37"/>
      <c r="O65" s="39"/>
      <c r="P65" s="39"/>
      <c r="Q65" s="37"/>
      <c r="R65" s="36"/>
      <c r="S65" s="39"/>
      <c r="T65" s="37"/>
      <c r="U65" s="37"/>
      <c r="V65" s="39"/>
      <c r="W65" s="37"/>
      <c r="X65" s="39"/>
      <c r="Y65" s="40"/>
      <c r="Z65" s="39"/>
      <c r="AA65" s="40"/>
      <c r="AB65" s="39"/>
      <c r="AC65" s="40"/>
      <c r="AD65" s="39"/>
      <c r="AE65" s="39"/>
      <c r="AF65" s="40"/>
      <c r="AG65" s="39"/>
      <c r="AH65" s="39"/>
      <c r="AI65" s="36"/>
      <c r="AJ65" s="38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9"/>
      <c r="AW65" s="37"/>
      <c r="AX65" s="39"/>
      <c r="AY65" s="37"/>
      <c r="AZ65" s="39"/>
      <c r="BA65" s="39"/>
      <c r="BB65" s="39"/>
      <c r="BC65" s="40"/>
      <c r="BD65" s="39"/>
      <c r="BE65" s="36"/>
      <c r="BF65" s="36"/>
      <c r="BG65" s="36"/>
      <c r="BH65" s="36"/>
      <c r="BI65" s="36"/>
      <c r="BJ65" s="36"/>
      <c r="BK65" s="37"/>
      <c r="BL65" s="37"/>
      <c r="BM65" s="36"/>
      <c r="BN65" s="36"/>
      <c r="BO65" s="40"/>
      <c r="BP65" s="36"/>
      <c r="BQ65" s="36"/>
      <c r="BR65" s="40"/>
      <c r="BS65" s="36"/>
      <c r="BT65" s="40"/>
      <c r="BU65" s="36"/>
      <c r="BV65" s="40"/>
      <c r="BW65" s="36"/>
      <c r="BX65" s="36"/>
      <c r="BY65" s="40"/>
      <c r="BZ65" s="36"/>
      <c r="CA65" s="40"/>
      <c r="CB65" s="36"/>
      <c r="CC65" s="40"/>
      <c r="CD65" s="36"/>
      <c r="CE65" s="36"/>
      <c r="CF65" s="36"/>
      <c r="CG65" s="36"/>
      <c r="CH65" s="36"/>
      <c r="CI65" s="36"/>
      <c r="CJ65" s="36"/>
      <c r="CK65" s="36"/>
      <c r="CL65" s="36"/>
      <c r="CM65" s="37"/>
      <c r="CN65" s="36"/>
      <c r="CO65" s="36"/>
      <c r="CP65" s="37"/>
      <c r="CQ65" s="37"/>
      <c r="CR65" s="37"/>
      <c r="CS65" s="36"/>
      <c r="CT65" s="36"/>
      <c r="CU65" s="36"/>
    </row>
    <row r="66" spans="1:99" ht="13.5">
      <c r="A66" s="20">
        <v>63</v>
      </c>
      <c r="B66" s="21" t="s">
        <v>266</v>
      </c>
      <c r="C66" s="22" t="s">
        <v>113</v>
      </c>
      <c r="D66" s="23">
        <v>652680</v>
      </c>
      <c r="E66" s="24">
        <v>5</v>
      </c>
      <c r="F66" s="24">
        <v>4.9</v>
      </c>
      <c r="G66" s="24">
        <v>43</v>
      </c>
      <c r="H66" s="24">
        <v>41.3</v>
      </c>
      <c r="I66" s="25">
        <v>101031.59</v>
      </c>
      <c r="J66" s="25">
        <v>14370</v>
      </c>
      <c r="K66" s="25">
        <v>13526.9</v>
      </c>
      <c r="L66" s="25">
        <v>17279</v>
      </c>
      <c r="M66" s="24">
        <v>0</v>
      </c>
      <c r="N66" s="24">
        <v>3</v>
      </c>
      <c r="O66" s="26">
        <v>512.62</v>
      </c>
      <c r="P66" s="26">
        <v>588.87</v>
      </c>
      <c r="Q66" s="24">
        <v>0</v>
      </c>
      <c r="R66" s="23">
        <v>0</v>
      </c>
      <c r="S66" s="26">
        <v>24.05</v>
      </c>
      <c r="T66" s="24">
        <v>0</v>
      </c>
      <c r="U66" s="24">
        <v>3.715</v>
      </c>
      <c r="V66" s="26">
        <v>36272.14</v>
      </c>
      <c r="W66" s="24" t="s">
        <v>105</v>
      </c>
      <c r="X66" s="26">
        <v>489.99</v>
      </c>
      <c r="Y66" s="27">
        <v>0.7994354891339821</v>
      </c>
      <c r="Z66" s="26">
        <v>19841.51</v>
      </c>
      <c r="AA66" s="27">
        <v>0.5470179040994</v>
      </c>
      <c r="AB66" s="26" t="s">
        <v>126</v>
      </c>
      <c r="AC66" s="27" t="s">
        <v>129</v>
      </c>
      <c r="AD66" s="26">
        <v>5000</v>
      </c>
      <c r="AE66" s="26">
        <v>5000</v>
      </c>
      <c r="AF66" s="27">
        <v>1</v>
      </c>
      <c r="AG66" s="26">
        <v>8000</v>
      </c>
      <c r="AH66" s="26">
        <v>0</v>
      </c>
      <c r="AI66" s="23">
        <v>0</v>
      </c>
      <c r="AJ66" s="25">
        <v>27995.41</v>
      </c>
      <c r="AK66" s="24">
        <v>0</v>
      </c>
      <c r="AL66" s="24">
        <v>423</v>
      </c>
      <c r="AM66" s="24">
        <v>6</v>
      </c>
      <c r="AN66" s="24">
        <v>6</v>
      </c>
      <c r="AO66" s="24">
        <v>47</v>
      </c>
      <c r="AP66" s="24">
        <v>44</v>
      </c>
      <c r="AQ66" s="24">
        <v>3</v>
      </c>
      <c r="AR66" s="24">
        <v>20</v>
      </c>
      <c r="AS66" s="24">
        <v>6</v>
      </c>
      <c r="AT66" s="24">
        <v>4</v>
      </c>
      <c r="AU66" s="24">
        <v>2</v>
      </c>
      <c r="AV66" s="26">
        <v>5113.95</v>
      </c>
      <c r="AW66" s="24">
        <v>0</v>
      </c>
      <c r="AX66" s="26">
        <v>0</v>
      </c>
      <c r="AY66" s="24" t="s">
        <v>110</v>
      </c>
      <c r="AZ66" s="26">
        <v>0</v>
      </c>
      <c r="BA66" s="26">
        <v>37529</v>
      </c>
      <c r="BB66" s="26">
        <v>36272.14</v>
      </c>
      <c r="BC66" s="27">
        <v>0.9665096325508271</v>
      </c>
      <c r="BD66" s="26">
        <v>1256.86</v>
      </c>
      <c r="BE66" s="23">
        <v>384214</v>
      </c>
      <c r="BF66" s="23">
        <v>5034450</v>
      </c>
      <c r="BG66" s="23">
        <v>3974968</v>
      </c>
      <c r="BH66" s="23">
        <v>21184</v>
      </c>
      <c r="BI66" s="23">
        <v>421184</v>
      </c>
      <c r="BJ66" s="23">
        <v>5325</v>
      </c>
      <c r="BK66" s="24" t="s">
        <v>267</v>
      </c>
      <c r="BL66" s="24">
        <v>2001</v>
      </c>
      <c r="BM66" s="23">
        <v>4802232</v>
      </c>
      <c r="BN66" s="23">
        <v>3974968</v>
      </c>
      <c r="BO66" s="27">
        <v>0.9538742067157291</v>
      </c>
      <c r="BP66" s="23">
        <v>109456</v>
      </c>
      <c r="BQ66" s="23">
        <v>5325</v>
      </c>
      <c r="BR66" s="27">
        <v>0.25987691840145904</v>
      </c>
      <c r="BS66" s="23">
        <v>0</v>
      </c>
      <c r="BT66" s="27">
        <v>0</v>
      </c>
      <c r="BU66" s="23">
        <v>143198</v>
      </c>
      <c r="BV66" s="27">
        <v>0.339989173377906</v>
      </c>
      <c r="BW66" s="23">
        <v>1042</v>
      </c>
      <c r="BX66" s="23" t="s">
        <v>126</v>
      </c>
      <c r="BY66" s="27" t="s">
        <v>129</v>
      </c>
      <c r="BZ66" s="23" t="s">
        <v>126</v>
      </c>
      <c r="CA66" s="27" t="s">
        <v>129</v>
      </c>
      <c r="CB66" s="23" t="s">
        <v>126</v>
      </c>
      <c r="CC66" s="27" t="s">
        <v>129</v>
      </c>
      <c r="CD66" s="23">
        <v>4128</v>
      </c>
      <c r="CE66" s="23">
        <v>30300</v>
      </c>
      <c r="CF66" s="23">
        <v>1582</v>
      </c>
      <c r="CG66" s="23">
        <v>18</v>
      </c>
      <c r="CH66" s="23">
        <v>41</v>
      </c>
      <c r="CI66" s="23">
        <v>2</v>
      </c>
      <c r="CJ66" s="23">
        <v>34036567</v>
      </c>
      <c r="CK66" s="23">
        <v>913940</v>
      </c>
      <c r="CL66" s="23">
        <v>339141</v>
      </c>
      <c r="CM66" s="24">
        <v>0</v>
      </c>
      <c r="CN66" s="23">
        <v>0</v>
      </c>
      <c r="CO66" s="23">
        <v>0</v>
      </c>
      <c r="CP66" s="24">
        <v>1</v>
      </c>
      <c r="CQ66" s="24">
        <v>0</v>
      </c>
      <c r="CR66" s="24" t="s">
        <v>105</v>
      </c>
      <c r="CS66" s="23">
        <v>754</v>
      </c>
      <c r="CT66" s="23">
        <v>580</v>
      </c>
      <c r="CU66" s="23">
        <v>5462</v>
      </c>
    </row>
    <row r="67" spans="1:99" ht="13.5">
      <c r="A67" s="20">
        <v>64</v>
      </c>
      <c r="B67" s="21" t="s">
        <v>268</v>
      </c>
      <c r="C67" s="28" t="s">
        <v>175</v>
      </c>
      <c r="D67" s="29">
        <v>664057</v>
      </c>
      <c r="E67" s="30">
        <v>3</v>
      </c>
      <c r="F67" s="30">
        <v>3</v>
      </c>
      <c r="G67" s="30">
        <v>31</v>
      </c>
      <c r="H67" s="30">
        <v>29.8</v>
      </c>
      <c r="I67" s="31">
        <v>189850</v>
      </c>
      <c r="J67" s="31">
        <v>254780</v>
      </c>
      <c r="K67" s="31">
        <v>202000</v>
      </c>
      <c r="L67" s="31">
        <v>130922</v>
      </c>
      <c r="M67" s="30">
        <v>0</v>
      </c>
      <c r="N67" s="30">
        <v>0</v>
      </c>
      <c r="O67" s="32">
        <v>130.4</v>
      </c>
      <c r="P67" s="32">
        <v>78.75</v>
      </c>
      <c r="Q67" s="30">
        <v>0</v>
      </c>
      <c r="R67" s="29">
        <v>0</v>
      </c>
      <c r="S67" s="32">
        <v>11.4</v>
      </c>
      <c r="T67" s="30">
        <v>0</v>
      </c>
      <c r="U67" s="30">
        <v>40.25</v>
      </c>
      <c r="V67" s="32">
        <v>25339.3</v>
      </c>
      <c r="W67" s="30" t="s">
        <v>105</v>
      </c>
      <c r="X67" s="32">
        <v>164.2</v>
      </c>
      <c r="Y67" s="33">
        <v>2.08507936507936</v>
      </c>
      <c r="Z67" s="32">
        <v>20672.54</v>
      </c>
      <c r="AA67" s="33">
        <v>0.6287268856447691</v>
      </c>
      <c r="AB67" s="32">
        <v>22280</v>
      </c>
      <c r="AC67" s="33">
        <v>0.6776155717761561</v>
      </c>
      <c r="AD67" s="32">
        <v>5940</v>
      </c>
      <c r="AE67" s="32">
        <v>1628</v>
      </c>
      <c r="AF67" s="33">
        <v>0.274074074074074</v>
      </c>
      <c r="AG67" s="32">
        <v>9398</v>
      </c>
      <c r="AH67" s="32">
        <v>0</v>
      </c>
      <c r="AI67" s="29">
        <v>171</v>
      </c>
      <c r="AJ67" s="31">
        <v>36857</v>
      </c>
      <c r="AK67" s="30">
        <v>0</v>
      </c>
      <c r="AL67" s="30">
        <v>494</v>
      </c>
      <c r="AM67" s="30">
        <v>458</v>
      </c>
      <c r="AN67" s="30">
        <v>4</v>
      </c>
      <c r="AO67" s="30">
        <v>53</v>
      </c>
      <c r="AP67" s="30">
        <v>41</v>
      </c>
      <c r="AQ67" s="30">
        <v>4</v>
      </c>
      <c r="AR67" s="30">
        <v>66</v>
      </c>
      <c r="AS67" s="30">
        <v>19</v>
      </c>
      <c r="AT67" s="30">
        <v>32</v>
      </c>
      <c r="AU67" s="30">
        <v>1</v>
      </c>
      <c r="AV67" s="32">
        <v>1967.11</v>
      </c>
      <c r="AW67" s="30">
        <v>2</v>
      </c>
      <c r="AX67" s="32">
        <v>2443</v>
      </c>
      <c r="AY67" s="30" t="s">
        <v>105</v>
      </c>
      <c r="AZ67" s="32" t="s">
        <v>126</v>
      </c>
      <c r="BA67" s="32">
        <v>32641</v>
      </c>
      <c r="BB67" s="32">
        <v>25339.3</v>
      </c>
      <c r="BC67" s="33">
        <v>0.776302809350204</v>
      </c>
      <c r="BD67" s="32">
        <v>7301.7</v>
      </c>
      <c r="BE67" s="29">
        <v>0</v>
      </c>
      <c r="BF67" s="29">
        <v>8433090</v>
      </c>
      <c r="BG67" s="29">
        <v>1555682</v>
      </c>
      <c r="BH67" s="29">
        <v>0</v>
      </c>
      <c r="BI67" s="29">
        <v>37908</v>
      </c>
      <c r="BJ67" s="29">
        <v>4525</v>
      </c>
      <c r="BK67" s="34" t="s">
        <v>269</v>
      </c>
      <c r="BL67" s="30" t="s">
        <v>270</v>
      </c>
      <c r="BM67" s="29">
        <v>8070346</v>
      </c>
      <c r="BN67" s="29">
        <v>1555682</v>
      </c>
      <c r="BO67" s="33">
        <v>0.9569856363444481</v>
      </c>
      <c r="BP67" s="29">
        <v>37908</v>
      </c>
      <c r="BQ67" s="29">
        <v>4525</v>
      </c>
      <c r="BR67" s="33">
        <v>1</v>
      </c>
      <c r="BS67" s="29">
        <v>8208361</v>
      </c>
      <c r="BT67" s="33">
        <v>0.97335152358151</v>
      </c>
      <c r="BU67" s="29">
        <v>37908</v>
      </c>
      <c r="BV67" s="33">
        <v>1</v>
      </c>
      <c r="BW67" s="29">
        <v>1231</v>
      </c>
      <c r="BX67" s="29">
        <v>502</v>
      </c>
      <c r="BY67" s="33">
        <v>0.407798537774167</v>
      </c>
      <c r="BZ67" s="29">
        <v>317</v>
      </c>
      <c r="CA67" s="33">
        <v>0.257514216084484</v>
      </c>
      <c r="CB67" s="29">
        <v>133</v>
      </c>
      <c r="CC67" s="33">
        <v>0.10804224207961</v>
      </c>
      <c r="CD67" s="29">
        <v>3950</v>
      </c>
      <c r="CE67" s="29">
        <v>5171</v>
      </c>
      <c r="CF67" s="29">
        <v>1863</v>
      </c>
      <c r="CG67" s="29">
        <v>17</v>
      </c>
      <c r="CH67" s="29">
        <v>70</v>
      </c>
      <c r="CI67" s="29">
        <v>0</v>
      </c>
      <c r="CJ67" s="29">
        <v>68334034</v>
      </c>
      <c r="CK67" s="29">
        <v>439304</v>
      </c>
      <c r="CL67" s="29">
        <v>163855</v>
      </c>
      <c r="CM67" s="30">
        <v>2</v>
      </c>
      <c r="CN67" s="29">
        <v>748</v>
      </c>
      <c r="CO67" s="29">
        <v>0</v>
      </c>
      <c r="CP67" s="30">
        <v>0</v>
      </c>
      <c r="CQ67" s="30">
        <v>2</v>
      </c>
      <c r="CR67" s="30" t="s">
        <v>110</v>
      </c>
      <c r="CS67" s="29">
        <v>1209</v>
      </c>
      <c r="CT67" s="29">
        <v>391</v>
      </c>
      <c r="CU67" s="29">
        <v>3579</v>
      </c>
    </row>
    <row r="68" spans="1:99" ht="13.5">
      <c r="A68" s="20">
        <v>65</v>
      </c>
      <c r="B68" s="21" t="s">
        <v>271</v>
      </c>
      <c r="C68" s="35" t="s">
        <v>132</v>
      </c>
      <c r="D68" s="36">
        <v>228868</v>
      </c>
      <c r="E68" s="37"/>
      <c r="F68" s="37"/>
      <c r="G68" s="37"/>
      <c r="H68" s="37"/>
      <c r="I68" s="38"/>
      <c r="J68" s="38"/>
      <c r="K68" s="38"/>
      <c r="L68" s="38"/>
      <c r="M68" s="37"/>
      <c r="N68" s="37"/>
      <c r="O68" s="39"/>
      <c r="P68" s="39"/>
      <c r="Q68" s="37"/>
      <c r="R68" s="36"/>
      <c r="S68" s="39"/>
      <c r="T68" s="37"/>
      <c r="U68" s="37"/>
      <c r="V68" s="39"/>
      <c r="W68" s="37"/>
      <c r="X68" s="39"/>
      <c r="Y68" s="40"/>
      <c r="Z68" s="39"/>
      <c r="AA68" s="40"/>
      <c r="AB68" s="39"/>
      <c r="AC68" s="40"/>
      <c r="AD68" s="39"/>
      <c r="AE68" s="39"/>
      <c r="AF68" s="40"/>
      <c r="AG68" s="39"/>
      <c r="AH68" s="39"/>
      <c r="AI68" s="36"/>
      <c r="AJ68" s="38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9"/>
      <c r="AW68" s="37"/>
      <c r="AX68" s="39"/>
      <c r="AY68" s="37"/>
      <c r="AZ68" s="39"/>
      <c r="BA68" s="39"/>
      <c r="BB68" s="39"/>
      <c r="BC68" s="40"/>
      <c r="BD68" s="39"/>
      <c r="BE68" s="36"/>
      <c r="BF68" s="36"/>
      <c r="BG68" s="36"/>
      <c r="BH68" s="36"/>
      <c r="BI68" s="36"/>
      <c r="BJ68" s="36"/>
      <c r="BK68" s="37"/>
      <c r="BL68" s="37"/>
      <c r="BM68" s="36"/>
      <c r="BN68" s="36"/>
      <c r="BO68" s="40"/>
      <c r="BP68" s="36"/>
      <c r="BQ68" s="36"/>
      <c r="BR68" s="40"/>
      <c r="BS68" s="36"/>
      <c r="BT68" s="40"/>
      <c r="BU68" s="36"/>
      <c r="BV68" s="40"/>
      <c r="BW68" s="36"/>
      <c r="BX68" s="36"/>
      <c r="BY68" s="40"/>
      <c r="BZ68" s="36"/>
      <c r="CA68" s="40"/>
      <c r="CB68" s="36"/>
      <c r="CC68" s="40"/>
      <c r="CD68" s="36"/>
      <c r="CE68" s="36"/>
      <c r="CF68" s="36"/>
      <c r="CG68" s="36"/>
      <c r="CH68" s="36"/>
      <c r="CI68" s="36"/>
      <c r="CJ68" s="36"/>
      <c r="CK68" s="36"/>
      <c r="CL68" s="36"/>
      <c r="CM68" s="37"/>
      <c r="CN68" s="36"/>
      <c r="CO68" s="36"/>
      <c r="CP68" s="37"/>
      <c r="CQ68" s="37"/>
      <c r="CR68" s="37"/>
      <c r="CS68" s="36"/>
      <c r="CT68" s="36"/>
      <c r="CU68" s="36"/>
    </row>
    <row r="69" spans="1:99" ht="27">
      <c r="A69" s="20">
        <v>66</v>
      </c>
      <c r="B69" s="21" t="s">
        <v>272</v>
      </c>
      <c r="C69" s="22" t="s">
        <v>137</v>
      </c>
      <c r="D69" s="23">
        <v>452530</v>
      </c>
      <c r="E69" s="24">
        <v>1</v>
      </c>
      <c r="F69" s="24">
        <v>1</v>
      </c>
      <c r="G69" s="24">
        <v>23</v>
      </c>
      <c r="H69" s="24">
        <v>22.6</v>
      </c>
      <c r="I69" s="25">
        <v>177600</v>
      </c>
      <c r="J69" s="25">
        <v>131290</v>
      </c>
      <c r="K69" s="25">
        <v>93000</v>
      </c>
      <c r="L69" s="25">
        <v>44066</v>
      </c>
      <c r="M69" s="24">
        <v>0</v>
      </c>
      <c r="N69" s="24">
        <v>0</v>
      </c>
      <c r="O69" s="26">
        <v>33.44</v>
      </c>
      <c r="P69" s="26">
        <v>23.45</v>
      </c>
      <c r="Q69" s="24">
        <v>0</v>
      </c>
      <c r="R69" s="23">
        <v>10</v>
      </c>
      <c r="S69" s="26">
        <v>0.99</v>
      </c>
      <c r="T69" s="24">
        <v>50</v>
      </c>
      <c r="U69" s="24">
        <v>9</v>
      </c>
      <c r="V69" s="26">
        <v>19185.22</v>
      </c>
      <c r="W69" s="24" t="s">
        <v>105</v>
      </c>
      <c r="X69" s="26">
        <v>27.83</v>
      </c>
      <c r="Y69" s="27">
        <v>0.832236842105263</v>
      </c>
      <c r="Z69" s="26">
        <v>18827.83</v>
      </c>
      <c r="AA69" s="27">
        <v>0.9813715975110011</v>
      </c>
      <c r="AB69" s="26">
        <v>12706.44</v>
      </c>
      <c r="AC69" s="27">
        <v>0.662303585781138</v>
      </c>
      <c r="AD69" s="26">
        <v>3402</v>
      </c>
      <c r="AE69" s="26">
        <v>3402</v>
      </c>
      <c r="AF69" s="27">
        <v>1</v>
      </c>
      <c r="AG69" s="26">
        <v>5400</v>
      </c>
      <c r="AH69" s="26">
        <v>0</v>
      </c>
      <c r="AI69" s="23">
        <v>0</v>
      </c>
      <c r="AJ69" s="25">
        <v>51130</v>
      </c>
      <c r="AK69" s="24">
        <v>0</v>
      </c>
      <c r="AL69" s="24">
        <v>179</v>
      </c>
      <c r="AM69" s="24">
        <v>161</v>
      </c>
      <c r="AN69" s="24">
        <v>23</v>
      </c>
      <c r="AO69" s="24">
        <v>47</v>
      </c>
      <c r="AP69" s="24">
        <v>47</v>
      </c>
      <c r="AQ69" s="24">
        <v>4</v>
      </c>
      <c r="AR69" s="24">
        <v>80</v>
      </c>
      <c r="AS69" s="24">
        <v>20</v>
      </c>
      <c r="AT69" s="24">
        <v>31</v>
      </c>
      <c r="AU69" s="24">
        <v>15</v>
      </c>
      <c r="AV69" s="26">
        <v>9328.2</v>
      </c>
      <c r="AW69" s="24">
        <v>2</v>
      </c>
      <c r="AX69" s="26" t="s">
        <v>126</v>
      </c>
      <c r="AY69" s="24" t="s">
        <v>105</v>
      </c>
      <c r="AZ69" s="26" t="s">
        <v>126</v>
      </c>
      <c r="BA69" s="26">
        <v>19072</v>
      </c>
      <c r="BB69" s="26">
        <v>19185.22</v>
      </c>
      <c r="BC69" s="27">
        <v>1.00593645134228</v>
      </c>
      <c r="BD69" s="26">
        <v>-113.22</v>
      </c>
      <c r="BE69" s="23">
        <v>12110</v>
      </c>
      <c r="BF69" s="23">
        <v>2900409</v>
      </c>
      <c r="BG69" s="23">
        <v>2268000</v>
      </c>
      <c r="BH69" s="23">
        <v>0</v>
      </c>
      <c r="BI69" s="23">
        <v>13600</v>
      </c>
      <c r="BJ69" s="23">
        <v>1100</v>
      </c>
      <c r="BK69" s="24" t="s">
        <v>273</v>
      </c>
      <c r="BL69" s="24">
        <v>2010</v>
      </c>
      <c r="BM69" s="23">
        <v>2457096</v>
      </c>
      <c r="BN69" s="23">
        <v>2268000</v>
      </c>
      <c r="BO69" s="27">
        <f>BM69/BF69</f>
        <v>0.8471550046907178</v>
      </c>
      <c r="BP69" s="23">
        <v>0</v>
      </c>
      <c r="BQ69" s="23">
        <v>0</v>
      </c>
      <c r="BR69" s="27">
        <v>0</v>
      </c>
      <c r="BS69" s="23">
        <v>2894308</v>
      </c>
      <c r="BT69" s="27">
        <f>BS69/BF69</f>
        <v>0.9978965035620838</v>
      </c>
      <c r="BU69" s="23">
        <v>0</v>
      </c>
      <c r="BV69" s="27">
        <v>0</v>
      </c>
      <c r="BW69" s="23">
        <v>797</v>
      </c>
      <c r="BX69" s="23">
        <v>237</v>
      </c>
      <c r="BY69" s="27">
        <v>0.29736511919698905</v>
      </c>
      <c r="BZ69" s="23">
        <v>113</v>
      </c>
      <c r="CA69" s="27">
        <v>0.14178168130489302</v>
      </c>
      <c r="CB69" s="23">
        <v>285</v>
      </c>
      <c r="CC69" s="27">
        <v>0.35759096612296104</v>
      </c>
      <c r="CD69" s="23">
        <v>4133</v>
      </c>
      <c r="CE69" s="23">
        <v>13108</v>
      </c>
      <c r="CF69" s="23">
        <v>531</v>
      </c>
      <c r="CG69" s="23">
        <v>5</v>
      </c>
      <c r="CH69" s="23">
        <v>3</v>
      </c>
      <c r="CI69" s="23">
        <v>0</v>
      </c>
      <c r="CJ69" s="23">
        <v>46476821</v>
      </c>
      <c r="CK69" s="23">
        <v>98042</v>
      </c>
      <c r="CL69" s="23">
        <v>34197</v>
      </c>
      <c r="CM69" s="24">
        <v>2</v>
      </c>
      <c r="CN69" s="23">
        <v>9758</v>
      </c>
      <c r="CO69" s="23">
        <v>0</v>
      </c>
      <c r="CP69" s="24">
        <v>0</v>
      </c>
      <c r="CQ69" s="24">
        <v>0</v>
      </c>
      <c r="CR69" s="24" t="s">
        <v>110</v>
      </c>
      <c r="CS69" s="23">
        <v>1124</v>
      </c>
      <c r="CT69" s="23">
        <v>2120</v>
      </c>
      <c r="CU69" s="23">
        <v>17135</v>
      </c>
    </row>
    <row r="70" spans="1:99" ht="13.5">
      <c r="A70" s="20">
        <v>67</v>
      </c>
      <c r="B70" s="21" t="s">
        <v>274</v>
      </c>
      <c r="C70" s="22" t="s">
        <v>275</v>
      </c>
      <c r="D70" s="23">
        <v>1104667</v>
      </c>
      <c r="E70" s="24">
        <v>3</v>
      </c>
      <c r="F70" s="24">
        <v>3</v>
      </c>
      <c r="G70" s="24">
        <v>26</v>
      </c>
      <c r="H70" s="24">
        <v>24.7</v>
      </c>
      <c r="I70" s="25">
        <v>60982.19</v>
      </c>
      <c r="J70" s="25">
        <v>793023.39</v>
      </c>
      <c r="K70" s="25">
        <v>119890.14</v>
      </c>
      <c r="L70" s="25">
        <v>211147.96</v>
      </c>
      <c r="M70" s="24">
        <v>3</v>
      </c>
      <c r="N70" s="24">
        <v>0</v>
      </c>
      <c r="O70" s="26">
        <v>495.89</v>
      </c>
      <c r="P70" s="26">
        <v>458.25</v>
      </c>
      <c r="Q70" s="24">
        <v>0</v>
      </c>
      <c r="R70" s="23">
        <v>904</v>
      </c>
      <c r="S70" s="26">
        <v>27.8</v>
      </c>
      <c r="T70" s="24">
        <v>2342</v>
      </c>
      <c r="U70" s="24">
        <v>9.84</v>
      </c>
      <c r="V70" s="26">
        <v>36131.26</v>
      </c>
      <c r="W70" s="24" t="s">
        <v>105</v>
      </c>
      <c r="X70" s="26">
        <v>311.65</v>
      </c>
      <c r="Y70" s="27">
        <v>0.6411891780681</v>
      </c>
      <c r="Z70" s="26">
        <v>31921.31</v>
      </c>
      <c r="AA70" s="27">
        <v>0.883481782810785</v>
      </c>
      <c r="AB70" s="26">
        <v>35736.74</v>
      </c>
      <c r="AC70" s="27">
        <v>0.98908092327807</v>
      </c>
      <c r="AD70" s="26">
        <v>12950</v>
      </c>
      <c r="AE70" s="26">
        <v>12950</v>
      </c>
      <c r="AF70" s="27">
        <v>1</v>
      </c>
      <c r="AG70" s="26">
        <v>16880</v>
      </c>
      <c r="AH70" s="26">
        <v>0</v>
      </c>
      <c r="AI70" s="23">
        <v>0</v>
      </c>
      <c r="AJ70" s="25">
        <v>83366.02</v>
      </c>
      <c r="AK70" s="24">
        <v>1</v>
      </c>
      <c r="AL70" s="24">
        <v>436</v>
      </c>
      <c r="AM70" s="24">
        <v>375</v>
      </c>
      <c r="AN70" s="24">
        <v>2</v>
      </c>
      <c r="AO70" s="24">
        <v>91</v>
      </c>
      <c r="AP70" s="24">
        <v>52</v>
      </c>
      <c r="AQ70" s="24">
        <v>1</v>
      </c>
      <c r="AR70" s="24">
        <v>56</v>
      </c>
      <c r="AS70" s="24">
        <v>29</v>
      </c>
      <c r="AT70" s="24">
        <v>15</v>
      </c>
      <c r="AU70" s="24">
        <v>4</v>
      </c>
      <c r="AV70" s="26">
        <v>14384.625</v>
      </c>
      <c r="AW70" s="24">
        <v>3</v>
      </c>
      <c r="AX70" s="26">
        <v>20459</v>
      </c>
      <c r="AY70" s="24" t="s">
        <v>105</v>
      </c>
      <c r="AZ70" s="26">
        <v>1144</v>
      </c>
      <c r="BA70" s="26">
        <v>61217.2</v>
      </c>
      <c r="BB70" s="26">
        <v>36131.26</v>
      </c>
      <c r="BC70" s="27">
        <v>0.590214188169338</v>
      </c>
      <c r="BD70" s="26">
        <v>25085.94</v>
      </c>
      <c r="BE70" s="23">
        <v>308465</v>
      </c>
      <c r="BF70" s="23">
        <v>7543656</v>
      </c>
      <c r="BG70" s="23">
        <v>6335248</v>
      </c>
      <c r="BH70" s="23">
        <v>0</v>
      </c>
      <c r="BI70" s="23">
        <v>2657</v>
      </c>
      <c r="BJ70" s="23">
        <v>0</v>
      </c>
      <c r="BK70" s="24" t="s">
        <v>276</v>
      </c>
      <c r="BL70" s="24">
        <v>2015</v>
      </c>
      <c r="BM70" s="23">
        <v>6102851</v>
      </c>
      <c r="BN70" s="23">
        <v>5909354</v>
      </c>
      <c r="BO70" s="27">
        <v>0.809004413774965</v>
      </c>
      <c r="BP70" s="23">
        <v>2520</v>
      </c>
      <c r="BQ70" s="23">
        <v>0</v>
      </c>
      <c r="BR70" s="27">
        <v>0.9484380880692511</v>
      </c>
      <c r="BS70" s="23">
        <v>6158251</v>
      </c>
      <c r="BT70" s="27">
        <v>0.816348332956858</v>
      </c>
      <c r="BU70" s="23">
        <v>0</v>
      </c>
      <c r="BV70" s="27">
        <v>0</v>
      </c>
      <c r="BW70" s="23">
        <v>1205</v>
      </c>
      <c r="BX70" s="23">
        <v>314</v>
      </c>
      <c r="BY70" s="27">
        <v>0.260580912863071</v>
      </c>
      <c r="BZ70" s="23">
        <v>400</v>
      </c>
      <c r="CA70" s="27">
        <v>0.33195020746888</v>
      </c>
      <c r="CB70" s="23">
        <v>34</v>
      </c>
      <c r="CC70" s="27">
        <v>0.0282157676348548</v>
      </c>
      <c r="CD70" s="23">
        <v>2884</v>
      </c>
      <c r="CE70" s="23">
        <v>14852</v>
      </c>
      <c r="CF70" s="23">
        <v>1165</v>
      </c>
      <c r="CG70" s="23">
        <v>13</v>
      </c>
      <c r="CH70" s="23">
        <v>417</v>
      </c>
      <c r="CI70" s="23">
        <v>0</v>
      </c>
      <c r="CJ70" s="23" t="s">
        <v>277</v>
      </c>
      <c r="CK70" s="23" t="s">
        <v>278</v>
      </c>
      <c r="CL70" s="23">
        <v>206833</v>
      </c>
      <c r="CM70" s="24">
        <v>0</v>
      </c>
      <c r="CN70" s="23">
        <v>0</v>
      </c>
      <c r="CO70" s="23">
        <v>0</v>
      </c>
      <c r="CP70" s="24">
        <v>5</v>
      </c>
      <c r="CQ70" s="24">
        <v>0</v>
      </c>
      <c r="CR70" s="24" t="s">
        <v>105</v>
      </c>
      <c r="CS70" s="23">
        <v>521</v>
      </c>
      <c r="CT70" s="23">
        <v>1050</v>
      </c>
      <c r="CU70" s="23">
        <v>4455</v>
      </c>
    </row>
    <row r="71" spans="1:99" ht="13.5">
      <c r="A71" s="20">
        <v>68</v>
      </c>
      <c r="B71" s="21" t="s">
        <v>279</v>
      </c>
      <c r="C71" s="22" t="s">
        <v>275</v>
      </c>
      <c r="D71" s="23">
        <v>765634</v>
      </c>
      <c r="E71" s="24">
        <v>3</v>
      </c>
      <c r="F71" s="24">
        <v>3</v>
      </c>
      <c r="G71" s="24">
        <v>16</v>
      </c>
      <c r="H71" s="24">
        <v>14.3</v>
      </c>
      <c r="I71" s="25">
        <v>51955</v>
      </c>
      <c r="J71" s="25">
        <v>103845</v>
      </c>
      <c r="K71" s="25">
        <v>26833</v>
      </c>
      <c r="L71" s="25">
        <v>10160</v>
      </c>
      <c r="M71" s="24">
        <v>0</v>
      </c>
      <c r="N71" s="24">
        <v>0</v>
      </c>
      <c r="O71" s="26">
        <v>721</v>
      </c>
      <c r="P71" s="26">
        <v>700.42</v>
      </c>
      <c r="Q71" s="24">
        <v>0</v>
      </c>
      <c r="R71" s="23">
        <v>3547</v>
      </c>
      <c r="S71" s="26">
        <v>9.32</v>
      </c>
      <c r="T71" s="24">
        <v>0</v>
      </c>
      <c r="U71" s="24">
        <v>21</v>
      </c>
      <c r="V71" s="26">
        <v>27950</v>
      </c>
      <c r="W71" s="24" t="s">
        <v>110</v>
      </c>
      <c r="X71" s="26">
        <v>612.1</v>
      </c>
      <c r="Y71" s="27">
        <v>0.8489597780859921</v>
      </c>
      <c r="Z71" s="26" t="s">
        <v>126</v>
      </c>
      <c r="AA71" s="27" t="s">
        <v>129</v>
      </c>
      <c r="AB71" s="26" t="s">
        <v>126</v>
      </c>
      <c r="AC71" s="27" t="s">
        <v>129</v>
      </c>
      <c r="AD71" s="26">
        <v>5237</v>
      </c>
      <c r="AE71" s="26">
        <v>4537</v>
      </c>
      <c r="AF71" s="27">
        <v>0.8663356883712051</v>
      </c>
      <c r="AG71" s="26">
        <v>6750</v>
      </c>
      <c r="AH71" s="26">
        <v>0</v>
      </c>
      <c r="AI71" s="23">
        <v>1449</v>
      </c>
      <c r="AJ71" s="25">
        <v>3622</v>
      </c>
      <c r="AK71" s="24">
        <v>1</v>
      </c>
      <c r="AL71" s="24">
        <v>308</v>
      </c>
      <c r="AM71" s="24">
        <v>293</v>
      </c>
      <c r="AN71" s="24">
        <v>54</v>
      </c>
      <c r="AO71" s="24">
        <v>69</v>
      </c>
      <c r="AP71" s="24">
        <v>14</v>
      </c>
      <c r="AQ71" s="24">
        <v>15</v>
      </c>
      <c r="AR71" s="24">
        <v>202</v>
      </c>
      <c r="AS71" s="24">
        <v>17</v>
      </c>
      <c r="AT71" s="24">
        <v>58</v>
      </c>
      <c r="AU71" s="24">
        <v>0</v>
      </c>
      <c r="AV71" s="26">
        <v>6034.96</v>
      </c>
      <c r="AW71" s="24">
        <v>3</v>
      </c>
      <c r="AX71" s="26">
        <v>21646.99</v>
      </c>
      <c r="AY71" s="24" t="s">
        <v>105</v>
      </c>
      <c r="AZ71" s="26">
        <v>700</v>
      </c>
      <c r="BA71" s="26">
        <v>29000</v>
      </c>
      <c r="BB71" s="26">
        <v>27950</v>
      </c>
      <c r="BC71" s="27">
        <v>0.9637931034482761</v>
      </c>
      <c r="BD71" s="26">
        <v>1050</v>
      </c>
      <c r="BE71" s="23">
        <v>67191</v>
      </c>
      <c r="BF71" s="23">
        <v>2909149</v>
      </c>
      <c r="BG71" s="23">
        <v>2831451</v>
      </c>
      <c r="BH71" s="23">
        <v>1308</v>
      </c>
      <c r="BI71" s="23">
        <v>5078</v>
      </c>
      <c r="BJ71" s="23">
        <v>0</v>
      </c>
      <c r="BK71" s="24" t="s">
        <v>280</v>
      </c>
      <c r="BL71" s="24">
        <v>2004</v>
      </c>
      <c r="BM71" s="23">
        <v>2841958</v>
      </c>
      <c r="BN71" s="23">
        <v>2831451</v>
      </c>
      <c r="BO71" s="27">
        <v>0.9769035549571371</v>
      </c>
      <c r="BP71" s="23">
        <v>3770</v>
      </c>
      <c r="BQ71" s="23">
        <v>0</v>
      </c>
      <c r="BR71" s="27">
        <v>0.742418274911382</v>
      </c>
      <c r="BS71" s="23">
        <v>0</v>
      </c>
      <c r="BT71" s="27">
        <v>0</v>
      </c>
      <c r="BU71" s="23">
        <v>0</v>
      </c>
      <c r="BV71" s="27">
        <v>0</v>
      </c>
      <c r="BW71" s="23">
        <v>920</v>
      </c>
      <c r="BX71" s="23">
        <v>303</v>
      </c>
      <c r="BY71" s="27">
        <v>0.329347826086956</v>
      </c>
      <c r="BZ71" s="23">
        <v>35</v>
      </c>
      <c r="CA71" s="27">
        <v>0.0380434782608696</v>
      </c>
      <c r="CB71" s="23">
        <v>10</v>
      </c>
      <c r="CC71" s="27">
        <v>0.0108695652173913</v>
      </c>
      <c r="CD71" s="23">
        <v>2243</v>
      </c>
      <c r="CE71" s="23">
        <v>11802</v>
      </c>
      <c r="CF71" s="23">
        <v>533</v>
      </c>
      <c r="CG71" s="23">
        <v>13</v>
      </c>
      <c r="CH71" s="23">
        <v>25</v>
      </c>
      <c r="CI71" s="23">
        <v>4</v>
      </c>
      <c r="CJ71" s="23">
        <v>13577343</v>
      </c>
      <c r="CK71" s="23">
        <v>220989</v>
      </c>
      <c r="CL71" s="23">
        <v>75416</v>
      </c>
      <c r="CM71" s="24">
        <v>0</v>
      </c>
      <c r="CN71" s="23">
        <v>0</v>
      </c>
      <c r="CO71" s="23">
        <v>0</v>
      </c>
      <c r="CP71" s="24">
        <v>0</v>
      </c>
      <c r="CQ71" s="24">
        <v>1</v>
      </c>
      <c r="CR71" s="24" t="s">
        <v>110</v>
      </c>
      <c r="CS71" s="23">
        <v>599</v>
      </c>
      <c r="CT71" s="23">
        <v>12</v>
      </c>
      <c r="CU71" s="23">
        <v>2854</v>
      </c>
    </row>
    <row r="72" spans="1:99" ht="13.5">
      <c r="A72" s="20">
        <v>69</v>
      </c>
      <c r="B72" s="21" t="s">
        <v>281</v>
      </c>
      <c r="C72" s="22" t="s">
        <v>104</v>
      </c>
      <c r="D72" s="23">
        <v>1779845</v>
      </c>
      <c r="E72" s="24">
        <v>5</v>
      </c>
      <c r="F72" s="24">
        <v>5</v>
      </c>
      <c r="G72" s="24">
        <v>53</v>
      </c>
      <c r="H72" s="24">
        <v>49.5</v>
      </c>
      <c r="I72" s="25">
        <v>101251</v>
      </c>
      <c r="J72" s="25">
        <v>50000</v>
      </c>
      <c r="K72" s="25">
        <v>210000</v>
      </c>
      <c r="L72" s="25">
        <v>350000</v>
      </c>
      <c r="M72" s="24">
        <v>6</v>
      </c>
      <c r="N72" s="24">
        <v>0</v>
      </c>
      <c r="O72" s="26">
        <v>2000.1</v>
      </c>
      <c r="P72" s="26">
        <v>1918.93</v>
      </c>
      <c r="Q72" s="24">
        <v>0</v>
      </c>
      <c r="R72" s="23">
        <v>25</v>
      </c>
      <c r="S72" s="26">
        <v>68.45</v>
      </c>
      <c r="T72" s="24">
        <v>50</v>
      </c>
      <c r="U72" s="24">
        <v>12.72</v>
      </c>
      <c r="V72" s="26">
        <v>42316</v>
      </c>
      <c r="W72" s="24" t="s">
        <v>105</v>
      </c>
      <c r="X72" s="26">
        <v>1255.41</v>
      </c>
      <c r="Y72" s="27">
        <v>0.6541557893420461</v>
      </c>
      <c r="Z72" s="26">
        <v>25755</v>
      </c>
      <c r="AA72" s="27">
        <v>0.608635031666509</v>
      </c>
      <c r="AB72" s="26">
        <v>42316</v>
      </c>
      <c r="AC72" s="27">
        <v>1</v>
      </c>
      <c r="AD72" s="26">
        <v>11840</v>
      </c>
      <c r="AE72" s="26">
        <v>11840</v>
      </c>
      <c r="AF72" s="27">
        <v>1</v>
      </c>
      <c r="AG72" s="26">
        <v>15500</v>
      </c>
      <c r="AH72" s="26">
        <v>0</v>
      </c>
      <c r="AI72" s="23">
        <v>214</v>
      </c>
      <c r="AJ72" s="25">
        <v>49900</v>
      </c>
      <c r="AK72" s="24">
        <v>1</v>
      </c>
      <c r="AL72" s="24">
        <v>164</v>
      </c>
      <c r="AM72" s="24">
        <v>79</v>
      </c>
      <c r="AN72" s="24">
        <v>34</v>
      </c>
      <c r="AO72" s="24">
        <v>123</v>
      </c>
      <c r="AP72" s="24">
        <v>64</v>
      </c>
      <c r="AQ72" s="24">
        <v>16</v>
      </c>
      <c r="AR72" s="24">
        <v>127</v>
      </c>
      <c r="AS72" s="24">
        <v>48</v>
      </c>
      <c r="AT72" s="24">
        <v>10</v>
      </c>
      <c r="AU72" s="24">
        <v>9</v>
      </c>
      <c r="AV72" s="26">
        <v>15865.51</v>
      </c>
      <c r="AW72" s="24">
        <v>4</v>
      </c>
      <c r="AX72" s="26">
        <v>45983.59</v>
      </c>
      <c r="AY72" s="24" t="s">
        <v>105</v>
      </c>
      <c r="AZ72" s="26">
        <v>39366.2</v>
      </c>
      <c r="BA72" s="26">
        <v>72939</v>
      </c>
      <c r="BB72" s="26">
        <v>42316</v>
      </c>
      <c r="BC72" s="27">
        <v>0.580156020784491</v>
      </c>
      <c r="BD72" s="26">
        <v>30623</v>
      </c>
      <c r="BE72" s="23">
        <v>169464</v>
      </c>
      <c r="BF72" s="23">
        <v>6221123</v>
      </c>
      <c r="BG72" s="23">
        <v>3617010</v>
      </c>
      <c r="BH72" s="23">
        <v>0</v>
      </c>
      <c r="BI72" s="23">
        <v>10005</v>
      </c>
      <c r="BJ72" s="23">
        <v>5152</v>
      </c>
      <c r="BK72" s="51" t="s">
        <v>282</v>
      </c>
      <c r="BL72" s="24">
        <v>2011</v>
      </c>
      <c r="BM72" s="23">
        <v>6177069</v>
      </c>
      <c r="BN72" s="23">
        <v>3617010</v>
      </c>
      <c r="BO72" s="27">
        <v>0.9929186418593561</v>
      </c>
      <c r="BP72" s="23">
        <v>10005</v>
      </c>
      <c r="BQ72" s="23">
        <v>5152</v>
      </c>
      <c r="BR72" s="27">
        <v>1</v>
      </c>
      <c r="BS72" s="23">
        <v>44054</v>
      </c>
      <c r="BT72" s="27">
        <v>0.00708135814064438</v>
      </c>
      <c r="BU72" s="23">
        <v>0</v>
      </c>
      <c r="BV72" s="27">
        <v>0</v>
      </c>
      <c r="BW72" s="23">
        <v>521</v>
      </c>
      <c r="BX72" s="23">
        <v>401</v>
      </c>
      <c r="BY72" s="27">
        <v>0.77</v>
      </c>
      <c r="BZ72" s="23">
        <v>42</v>
      </c>
      <c r="CA72" s="27">
        <v>0.08</v>
      </c>
      <c r="CB72" s="23">
        <v>1</v>
      </c>
      <c r="CC72" s="27">
        <v>0</v>
      </c>
      <c r="CD72" s="23">
        <v>6598</v>
      </c>
      <c r="CE72" s="23">
        <v>31800</v>
      </c>
      <c r="CF72" s="23">
        <v>4548</v>
      </c>
      <c r="CG72" s="23">
        <v>52</v>
      </c>
      <c r="CH72" s="23">
        <v>1174</v>
      </c>
      <c r="CI72" s="23">
        <v>759</v>
      </c>
      <c r="CJ72" s="23">
        <v>17406725</v>
      </c>
      <c r="CK72" s="23">
        <v>430206</v>
      </c>
      <c r="CL72" s="23">
        <v>309023</v>
      </c>
      <c r="CM72" s="24">
        <v>2</v>
      </c>
      <c r="CN72" s="23">
        <v>600</v>
      </c>
      <c r="CO72" s="23">
        <v>300</v>
      </c>
      <c r="CP72" s="24">
        <v>0</v>
      </c>
      <c r="CQ72" s="24">
        <v>0</v>
      </c>
      <c r="CR72" s="24" t="s">
        <v>105</v>
      </c>
      <c r="CS72" s="23">
        <v>994</v>
      </c>
      <c r="CT72" s="23">
        <v>2457</v>
      </c>
      <c r="CU72" s="23">
        <v>10349</v>
      </c>
    </row>
    <row r="73" spans="1:106" ht="13.5">
      <c r="A73" s="20">
        <v>70</v>
      </c>
      <c r="B73" s="21" t="s">
        <v>283</v>
      </c>
      <c r="C73" s="22" t="s">
        <v>179</v>
      </c>
      <c r="D73" s="23">
        <v>238181</v>
      </c>
      <c r="E73" s="30">
        <v>2</v>
      </c>
      <c r="F73" s="30">
        <v>1.9</v>
      </c>
      <c r="G73" s="30">
        <v>11</v>
      </c>
      <c r="H73" s="30">
        <v>10.6</v>
      </c>
      <c r="I73" s="31">
        <v>115065</v>
      </c>
      <c r="J73" s="31">
        <v>63735.58</v>
      </c>
      <c r="K73" s="31">
        <v>30300</v>
      </c>
      <c r="L73" s="31" t="s">
        <v>126</v>
      </c>
      <c r="M73" s="30">
        <v>2</v>
      </c>
      <c r="N73" s="30">
        <v>2</v>
      </c>
      <c r="O73" s="32">
        <v>190</v>
      </c>
      <c r="P73" s="32">
        <v>143.58</v>
      </c>
      <c r="Q73" s="30">
        <v>0</v>
      </c>
      <c r="R73" s="29">
        <v>0</v>
      </c>
      <c r="S73" s="32">
        <v>7.14</v>
      </c>
      <c r="T73" s="30">
        <v>15</v>
      </c>
      <c r="U73" s="30">
        <v>11.15</v>
      </c>
      <c r="V73" s="32">
        <v>16757</v>
      </c>
      <c r="W73" s="30" t="s">
        <v>105</v>
      </c>
      <c r="X73" s="32">
        <v>337.6</v>
      </c>
      <c r="Y73" s="33">
        <v>2.23991507430998</v>
      </c>
      <c r="Z73" s="32" t="s">
        <v>126</v>
      </c>
      <c r="AA73" s="33" t="s">
        <v>129</v>
      </c>
      <c r="AB73" s="32" t="s">
        <v>126</v>
      </c>
      <c r="AC73" s="33" t="s">
        <v>129</v>
      </c>
      <c r="AD73" s="32">
        <v>4439</v>
      </c>
      <c r="AE73" s="32">
        <v>4439</v>
      </c>
      <c r="AF73" s="33">
        <v>1</v>
      </c>
      <c r="AG73" s="32">
        <v>6246</v>
      </c>
      <c r="AH73" s="32">
        <v>0</v>
      </c>
      <c r="AI73" s="29">
        <v>68</v>
      </c>
      <c r="AJ73" s="31">
        <v>4459</v>
      </c>
      <c r="AK73" s="30">
        <v>1</v>
      </c>
      <c r="AL73" s="30">
        <v>530</v>
      </c>
      <c r="AM73" s="30">
        <v>530</v>
      </c>
      <c r="AN73" s="30">
        <v>7</v>
      </c>
      <c r="AO73" s="30">
        <v>15</v>
      </c>
      <c r="AP73" s="30">
        <v>14</v>
      </c>
      <c r="AQ73" s="30">
        <v>3</v>
      </c>
      <c r="AR73" s="30">
        <v>32</v>
      </c>
      <c r="AS73" s="30">
        <v>13</v>
      </c>
      <c r="AT73" s="30">
        <v>7</v>
      </c>
      <c r="AU73" s="30">
        <v>0</v>
      </c>
      <c r="AV73" s="32">
        <v>2032.9</v>
      </c>
      <c r="AW73" s="30">
        <v>0</v>
      </c>
      <c r="AX73" s="32">
        <v>0</v>
      </c>
      <c r="AY73" s="30" t="s">
        <v>105</v>
      </c>
      <c r="AZ73" s="32">
        <v>639.4</v>
      </c>
      <c r="BA73" s="32">
        <v>20472</v>
      </c>
      <c r="BB73" s="32">
        <v>16757</v>
      </c>
      <c r="BC73" s="33">
        <v>0.818532629933568</v>
      </c>
      <c r="BD73" s="32">
        <v>3715</v>
      </c>
      <c r="BE73" s="29">
        <v>89923</v>
      </c>
      <c r="BF73" s="29">
        <v>2012906</v>
      </c>
      <c r="BG73" s="29">
        <v>1626610</v>
      </c>
      <c r="BH73" s="29">
        <v>5400</v>
      </c>
      <c r="BI73" s="29">
        <v>79182</v>
      </c>
      <c r="BJ73" s="29">
        <v>9904</v>
      </c>
      <c r="BK73" s="30" t="s">
        <v>284</v>
      </c>
      <c r="BL73" s="30">
        <v>2015</v>
      </c>
      <c r="BM73" s="29">
        <v>1898201</v>
      </c>
      <c r="BN73" s="29">
        <v>1626610</v>
      </c>
      <c r="BO73" s="33">
        <v>0.9430152227674811</v>
      </c>
      <c r="BP73" s="29">
        <v>27360</v>
      </c>
      <c r="BQ73" s="29">
        <v>9904</v>
      </c>
      <c r="BR73" s="33">
        <v>0.34553307569902303</v>
      </c>
      <c r="BS73" s="29">
        <v>2012906</v>
      </c>
      <c r="BT73" s="33">
        <v>1</v>
      </c>
      <c r="BU73" s="29">
        <v>79182</v>
      </c>
      <c r="BV73" s="33">
        <v>1</v>
      </c>
      <c r="BW73" s="29">
        <v>2197</v>
      </c>
      <c r="BX73" s="29">
        <v>998</v>
      </c>
      <c r="BY73" s="33">
        <v>0.454255803368229</v>
      </c>
      <c r="BZ73" s="29">
        <v>163</v>
      </c>
      <c r="CA73" s="33">
        <v>0.0741920801092399</v>
      </c>
      <c r="CB73" s="29" t="s">
        <v>126</v>
      </c>
      <c r="CC73" s="33" t="s">
        <v>129</v>
      </c>
      <c r="CD73" s="29">
        <v>1711</v>
      </c>
      <c r="CE73" s="29">
        <v>9572</v>
      </c>
      <c r="CF73" s="29">
        <v>526</v>
      </c>
      <c r="CG73" s="29">
        <v>0</v>
      </c>
      <c r="CH73" s="29">
        <v>0</v>
      </c>
      <c r="CI73" s="29">
        <v>0</v>
      </c>
      <c r="CJ73" s="29">
        <v>15470466</v>
      </c>
      <c r="CK73" s="29">
        <v>284899</v>
      </c>
      <c r="CL73" s="29">
        <v>93835</v>
      </c>
      <c r="CM73" s="30">
        <v>0</v>
      </c>
      <c r="CN73" s="29">
        <v>260</v>
      </c>
      <c r="CO73" s="29">
        <v>66</v>
      </c>
      <c r="CP73" s="30">
        <v>2</v>
      </c>
      <c r="CQ73" s="30">
        <v>0</v>
      </c>
      <c r="CR73" s="30" t="s">
        <v>110</v>
      </c>
      <c r="CS73" s="29">
        <v>532</v>
      </c>
      <c r="CT73" s="29">
        <v>21</v>
      </c>
      <c r="CU73" s="29">
        <v>2458</v>
      </c>
      <c r="CV73" s="43"/>
      <c r="CW73" s="43"/>
      <c r="CX73" s="43"/>
      <c r="CY73" s="43"/>
      <c r="CZ73" s="43"/>
      <c r="DA73" s="43"/>
      <c r="DB73" s="43"/>
    </row>
    <row r="74" spans="1:99" ht="13.5">
      <c r="A74" s="20">
        <v>71</v>
      </c>
      <c r="B74" s="21" t="s">
        <v>285</v>
      </c>
      <c r="C74" s="22" t="s">
        <v>167</v>
      </c>
      <c r="D74" s="23">
        <v>574111</v>
      </c>
      <c r="E74" s="24">
        <v>3</v>
      </c>
      <c r="F74" s="24">
        <v>2.7</v>
      </c>
      <c r="G74" s="24">
        <v>23</v>
      </c>
      <c r="H74" s="24">
        <v>20.5</v>
      </c>
      <c r="I74" s="25">
        <v>120000</v>
      </c>
      <c r="J74" s="25">
        <v>268938</v>
      </c>
      <c r="K74" s="25">
        <v>128917</v>
      </c>
      <c r="L74" s="25">
        <v>123251</v>
      </c>
      <c r="M74" s="24">
        <v>7</v>
      </c>
      <c r="N74" s="24">
        <v>2</v>
      </c>
      <c r="O74" s="26">
        <v>460</v>
      </c>
      <c r="P74" s="26">
        <v>486.68</v>
      </c>
      <c r="Q74" s="24">
        <v>11.3</v>
      </c>
      <c r="R74" s="23">
        <v>0</v>
      </c>
      <c r="S74" s="26">
        <v>14.45</v>
      </c>
      <c r="T74" s="24">
        <v>0</v>
      </c>
      <c r="U74" s="24">
        <v>14.3</v>
      </c>
      <c r="V74" s="26">
        <v>22583</v>
      </c>
      <c r="W74" s="24" t="s">
        <v>105</v>
      </c>
      <c r="X74" s="26">
        <v>552.78</v>
      </c>
      <c r="Y74" s="27">
        <v>1.13581819676173</v>
      </c>
      <c r="Z74" s="26">
        <v>18226.02</v>
      </c>
      <c r="AA74" s="27">
        <v>0.8070681486073591</v>
      </c>
      <c r="AB74" s="26">
        <v>14624</v>
      </c>
      <c r="AC74" s="27">
        <v>0.647566753752823</v>
      </c>
      <c r="AD74" s="26">
        <v>5956</v>
      </c>
      <c r="AE74" s="26">
        <v>0</v>
      </c>
      <c r="AF74" s="27">
        <v>0</v>
      </c>
      <c r="AG74" s="26">
        <v>6540</v>
      </c>
      <c r="AH74" s="26">
        <v>0</v>
      </c>
      <c r="AI74" s="23">
        <v>894</v>
      </c>
      <c r="AJ74" s="25">
        <v>71166.03</v>
      </c>
      <c r="AK74" s="24">
        <v>1</v>
      </c>
      <c r="AL74" s="24">
        <v>527</v>
      </c>
      <c r="AM74" s="24">
        <v>462</v>
      </c>
      <c r="AN74" s="24">
        <v>46</v>
      </c>
      <c r="AO74" s="24">
        <v>45</v>
      </c>
      <c r="AP74" s="24">
        <v>18</v>
      </c>
      <c r="AQ74" s="24">
        <v>5</v>
      </c>
      <c r="AR74" s="24">
        <v>168</v>
      </c>
      <c r="AS74" s="24">
        <v>41</v>
      </c>
      <c r="AT74" s="24">
        <v>31</v>
      </c>
      <c r="AU74" s="24">
        <v>1</v>
      </c>
      <c r="AV74" s="26">
        <v>5980.01</v>
      </c>
      <c r="AW74" s="24">
        <v>0</v>
      </c>
      <c r="AX74" s="26">
        <v>0</v>
      </c>
      <c r="AY74" s="24" t="s">
        <v>105</v>
      </c>
      <c r="AZ74" s="26">
        <v>2110</v>
      </c>
      <c r="BA74" s="26">
        <v>23261</v>
      </c>
      <c r="BB74" s="26">
        <v>22583</v>
      </c>
      <c r="BC74" s="27">
        <v>0.9708524998925241</v>
      </c>
      <c r="BD74" s="26">
        <v>678</v>
      </c>
      <c r="BE74" s="23">
        <v>463441</v>
      </c>
      <c r="BF74" s="23">
        <v>3463246</v>
      </c>
      <c r="BG74" s="23">
        <v>2249346</v>
      </c>
      <c r="BH74" s="23">
        <v>1539</v>
      </c>
      <c r="BI74" s="23">
        <v>62676</v>
      </c>
      <c r="BJ74" s="23">
        <v>8716</v>
      </c>
      <c r="BK74" s="24" t="s">
        <v>286</v>
      </c>
      <c r="BL74" s="24">
        <v>2005</v>
      </c>
      <c r="BM74" s="23">
        <v>3241761</v>
      </c>
      <c r="BN74" s="23">
        <v>2219193</v>
      </c>
      <c r="BO74" s="27">
        <v>0.936046991752824</v>
      </c>
      <c r="BP74" s="23">
        <v>57424</v>
      </c>
      <c r="BQ74" s="23">
        <v>8716</v>
      </c>
      <c r="BR74" s="27">
        <v>0.916203969621546</v>
      </c>
      <c r="BS74" s="23">
        <v>3241761</v>
      </c>
      <c r="BT74" s="27">
        <v>0.936046991752824</v>
      </c>
      <c r="BU74" s="23">
        <v>57424</v>
      </c>
      <c r="BV74" s="27">
        <v>0.916203969621546</v>
      </c>
      <c r="BW74" s="23">
        <v>828</v>
      </c>
      <c r="BX74" s="23">
        <v>441</v>
      </c>
      <c r="BY74" s="27">
        <v>0.5326086956521741</v>
      </c>
      <c r="BZ74" s="23">
        <v>236</v>
      </c>
      <c r="CA74" s="27">
        <v>0.285024154589372</v>
      </c>
      <c r="CB74" s="23">
        <v>110</v>
      </c>
      <c r="CC74" s="27">
        <v>0.132850241545894</v>
      </c>
      <c r="CD74" s="23">
        <v>2633</v>
      </c>
      <c r="CE74" s="23">
        <v>12311</v>
      </c>
      <c r="CF74" s="23">
        <v>1652</v>
      </c>
      <c r="CG74" s="23">
        <v>8</v>
      </c>
      <c r="CH74" s="23">
        <v>52</v>
      </c>
      <c r="CI74" s="23">
        <v>11</v>
      </c>
      <c r="CJ74" s="23">
        <v>116240384</v>
      </c>
      <c r="CK74" s="23">
        <v>752519</v>
      </c>
      <c r="CL74" s="23">
        <v>262461</v>
      </c>
      <c r="CM74" s="24">
        <v>0</v>
      </c>
      <c r="CN74" s="23">
        <v>0</v>
      </c>
      <c r="CO74" s="23">
        <v>0</v>
      </c>
      <c r="CP74" s="24">
        <v>3</v>
      </c>
      <c r="CQ74" s="24">
        <v>1</v>
      </c>
      <c r="CR74" s="24" t="s">
        <v>105</v>
      </c>
      <c r="CS74" s="23">
        <v>1418</v>
      </c>
      <c r="CT74" s="23">
        <v>482</v>
      </c>
      <c r="CU74" s="23">
        <v>4533</v>
      </c>
    </row>
    <row r="75" spans="1:99" ht="13.5">
      <c r="A75" s="20">
        <v>72</v>
      </c>
      <c r="B75" s="21" t="s">
        <v>287</v>
      </c>
      <c r="C75" s="22" t="s">
        <v>224</v>
      </c>
      <c r="D75" s="23">
        <v>569035</v>
      </c>
      <c r="E75" s="24">
        <v>4</v>
      </c>
      <c r="F75" s="24">
        <v>3.6</v>
      </c>
      <c r="G75" s="24">
        <v>28</v>
      </c>
      <c r="H75" s="24">
        <v>27.26</v>
      </c>
      <c r="I75" s="25">
        <v>111891.07</v>
      </c>
      <c r="J75" s="25">
        <v>310373</v>
      </c>
      <c r="K75" s="25">
        <v>285198.76</v>
      </c>
      <c r="L75" s="25">
        <v>98095.77</v>
      </c>
      <c r="M75" s="24">
        <v>0</v>
      </c>
      <c r="N75" s="24">
        <v>0</v>
      </c>
      <c r="O75" s="26">
        <v>603.2</v>
      </c>
      <c r="P75" s="26">
        <v>434.25</v>
      </c>
      <c r="Q75" s="24">
        <v>0</v>
      </c>
      <c r="R75" s="23">
        <v>0</v>
      </c>
      <c r="S75" s="26">
        <v>166.25</v>
      </c>
      <c r="T75" s="24">
        <v>1515</v>
      </c>
      <c r="U75" s="24">
        <v>2.7</v>
      </c>
      <c r="V75" s="26">
        <v>30186.91</v>
      </c>
      <c r="W75" s="24" t="s">
        <v>105</v>
      </c>
      <c r="X75" s="26">
        <v>231.77</v>
      </c>
      <c r="Y75" s="27">
        <v>0.38430000000000003</v>
      </c>
      <c r="Z75" s="26" t="s">
        <v>126</v>
      </c>
      <c r="AA75" s="27" t="s">
        <v>129</v>
      </c>
      <c r="AB75" s="26">
        <v>22495</v>
      </c>
      <c r="AC75" s="27">
        <v>0.7451905478235431</v>
      </c>
      <c r="AD75" s="26">
        <v>6700</v>
      </c>
      <c r="AE75" s="26">
        <v>6700</v>
      </c>
      <c r="AF75" s="27">
        <v>1</v>
      </c>
      <c r="AG75" s="26">
        <v>9043</v>
      </c>
      <c r="AH75" s="26">
        <v>494</v>
      </c>
      <c r="AI75" s="23">
        <v>6090</v>
      </c>
      <c r="AJ75" s="25">
        <v>49293.48</v>
      </c>
      <c r="AK75" s="24">
        <v>1</v>
      </c>
      <c r="AL75" s="24">
        <v>317</v>
      </c>
      <c r="AM75" s="24">
        <v>264</v>
      </c>
      <c r="AN75" s="24">
        <v>16</v>
      </c>
      <c r="AO75" s="24">
        <v>57</v>
      </c>
      <c r="AP75" s="24">
        <v>40</v>
      </c>
      <c r="AQ75" s="24">
        <v>2</v>
      </c>
      <c r="AR75" s="24">
        <v>87</v>
      </c>
      <c r="AS75" s="24">
        <v>13</v>
      </c>
      <c r="AT75" s="24">
        <v>45</v>
      </c>
      <c r="AU75" s="24">
        <v>3</v>
      </c>
      <c r="AV75" s="26">
        <v>5578.28</v>
      </c>
      <c r="AW75" s="24">
        <v>0</v>
      </c>
      <c r="AX75" s="26">
        <v>0</v>
      </c>
      <c r="AY75" s="24" t="s">
        <v>105</v>
      </c>
      <c r="AZ75" s="26">
        <v>2046</v>
      </c>
      <c r="BA75" s="26">
        <v>46421.06</v>
      </c>
      <c r="BB75" s="26">
        <v>30186.91</v>
      </c>
      <c r="BC75" s="27">
        <v>0.650284806077242</v>
      </c>
      <c r="BD75" s="26">
        <v>16234.15</v>
      </c>
      <c r="BE75" s="23">
        <v>486712</v>
      </c>
      <c r="BF75" s="23">
        <v>30080575</v>
      </c>
      <c r="BG75" s="23">
        <v>2439988</v>
      </c>
      <c r="BH75" s="23">
        <v>6349</v>
      </c>
      <c r="BI75" s="23">
        <v>19389</v>
      </c>
      <c r="BJ75" s="23">
        <v>6145</v>
      </c>
      <c r="BK75" s="24" t="s">
        <v>288</v>
      </c>
      <c r="BL75" s="24">
        <v>2006</v>
      </c>
      <c r="BM75" s="23">
        <v>24255649</v>
      </c>
      <c r="BN75" s="23">
        <v>2439988</v>
      </c>
      <c r="BO75" s="27">
        <v>0.8063558957898911</v>
      </c>
      <c r="BP75" s="23">
        <v>19389</v>
      </c>
      <c r="BQ75" s="23">
        <v>6145</v>
      </c>
      <c r="BR75" s="27">
        <v>1</v>
      </c>
      <c r="BS75" s="23">
        <v>24268447</v>
      </c>
      <c r="BT75" s="27">
        <v>0.8067813530825131</v>
      </c>
      <c r="BU75" s="23">
        <v>19389</v>
      </c>
      <c r="BV75" s="27">
        <v>1</v>
      </c>
      <c r="BW75" s="23">
        <v>1025</v>
      </c>
      <c r="BX75" s="23">
        <v>463</v>
      </c>
      <c r="BY75" s="27">
        <v>0.451707317073171</v>
      </c>
      <c r="BZ75" s="23">
        <v>396</v>
      </c>
      <c r="CA75" s="27">
        <v>0.38634146341463405</v>
      </c>
      <c r="CB75" s="23">
        <v>155</v>
      </c>
      <c r="CC75" s="27">
        <v>0.151219512195122</v>
      </c>
      <c r="CD75" s="23">
        <v>2611</v>
      </c>
      <c r="CE75" s="23">
        <v>10246</v>
      </c>
      <c r="CF75" s="23">
        <v>1582</v>
      </c>
      <c r="CG75" s="23">
        <v>3</v>
      </c>
      <c r="CH75" s="23">
        <v>17</v>
      </c>
      <c r="CI75" s="23">
        <v>15</v>
      </c>
      <c r="CJ75" s="23">
        <v>38322613</v>
      </c>
      <c r="CK75" s="23">
        <v>615879</v>
      </c>
      <c r="CL75" s="23">
        <v>115389</v>
      </c>
      <c r="CM75" s="24">
        <v>1</v>
      </c>
      <c r="CN75" s="23">
        <v>1650</v>
      </c>
      <c r="CO75" s="23">
        <v>0</v>
      </c>
      <c r="CP75" s="24">
        <v>2</v>
      </c>
      <c r="CQ75" s="24">
        <v>0</v>
      </c>
      <c r="CR75" s="24" t="s">
        <v>110</v>
      </c>
      <c r="CS75" s="23">
        <v>977</v>
      </c>
      <c r="CT75" s="23">
        <v>408</v>
      </c>
      <c r="CU75" s="23">
        <v>5646</v>
      </c>
    </row>
    <row r="76" spans="1:99" ht="13.5">
      <c r="A76" s="20">
        <v>73</v>
      </c>
      <c r="B76" s="21" t="s">
        <v>289</v>
      </c>
      <c r="C76" s="22" t="s">
        <v>104</v>
      </c>
      <c r="D76" s="23">
        <v>423715</v>
      </c>
      <c r="E76" s="24">
        <v>2</v>
      </c>
      <c r="F76" s="24">
        <v>2</v>
      </c>
      <c r="G76" s="24">
        <v>24</v>
      </c>
      <c r="H76" s="24">
        <v>23</v>
      </c>
      <c r="I76" s="25">
        <v>141507.66</v>
      </c>
      <c r="J76" s="25" t="s">
        <v>126</v>
      </c>
      <c r="K76" s="25">
        <v>5628.55</v>
      </c>
      <c r="L76" s="25">
        <v>0</v>
      </c>
      <c r="M76" s="24">
        <v>2</v>
      </c>
      <c r="N76" s="24">
        <v>1</v>
      </c>
      <c r="O76" s="26">
        <v>385.74</v>
      </c>
      <c r="P76" s="26">
        <v>321.74</v>
      </c>
      <c r="Q76" s="24">
        <v>0</v>
      </c>
      <c r="R76" s="23">
        <v>0</v>
      </c>
      <c r="S76" s="26">
        <v>28.9</v>
      </c>
      <c r="T76" s="24">
        <v>33</v>
      </c>
      <c r="U76" s="24">
        <v>15.5</v>
      </c>
      <c r="V76" s="26">
        <v>20990.1</v>
      </c>
      <c r="W76" s="24" t="s">
        <v>105</v>
      </c>
      <c r="X76" s="26">
        <v>161.35</v>
      </c>
      <c r="Y76" s="27">
        <v>0.44067842901622306</v>
      </c>
      <c r="Z76" s="26">
        <v>20161.35</v>
      </c>
      <c r="AA76" s="27">
        <v>0.9605171009190051</v>
      </c>
      <c r="AB76" s="26" t="s">
        <v>126</v>
      </c>
      <c r="AC76" s="27" t="s">
        <v>129</v>
      </c>
      <c r="AD76" s="26">
        <v>4661</v>
      </c>
      <c r="AE76" s="26">
        <v>4300</v>
      </c>
      <c r="AF76" s="27">
        <v>0.9225488092683971</v>
      </c>
      <c r="AG76" s="26">
        <v>7343</v>
      </c>
      <c r="AH76" s="26">
        <v>0</v>
      </c>
      <c r="AI76" s="23">
        <v>0</v>
      </c>
      <c r="AJ76" s="25">
        <v>2774</v>
      </c>
      <c r="AK76" s="24">
        <v>0</v>
      </c>
      <c r="AL76" s="24">
        <v>261</v>
      </c>
      <c r="AM76" s="24">
        <v>183</v>
      </c>
      <c r="AN76" s="24">
        <v>3</v>
      </c>
      <c r="AO76" s="24">
        <v>44</v>
      </c>
      <c r="AP76" s="24">
        <v>24</v>
      </c>
      <c r="AQ76" s="24">
        <v>0</v>
      </c>
      <c r="AR76" s="24">
        <v>32</v>
      </c>
      <c r="AS76" s="24">
        <v>22</v>
      </c>
      <c r="AT76" s="24">
        <v>6</v>
      </c>
      <c r="AU76" s="24">
        <v>3</v>
      </c>
      <c r="AV76" s="26">
        <v>2162.115</v>
      </c>
      <c r="AW76" s="24">
        <v>0</v>
      </c>
      <c r="AX76" s="26">
        <v>0</v>
      </c>
      <c r="AY76" s="24" t="s">
        <v>105</v>
      </c>
      <c r="AZ76" s="26">
        <v>8648</v>
      </c>
      <c r="BA76" s="26">
        <v>26499.4</v>
      </c>
      <c r="BB76" s="26">
        <v>20990.1</v>
      </c>
      <c r="BC76" s="27">
        <v>0.7920971795587821</v>
      </c>
      <c r="BD76" s="26">
        <v>5133.36</v>
      </c>
      <c r="BE76" s="23">
        <v>127333</v>
      </c>
      <c r="BF76" s="23">
        <v>2806506</v>
      </c>
      <c r="BG76" s="23" t="s">
        <v>126</v>
      </c>
      <c r="BH76" s="23">
        <v>16779</v>
      </c>
      <c r="BI76" s="23">
        <v>26778</v>
      </c>
      <c r="BJ76" s="23">
        <v>0</v>
      </c>
      <c r="BK76" s="24" t="s">
        <v>290</v>
      </c>
      <c r="BL76" s="24">
        <v>2015</v>
      </c>
      <c r="BM76" s="23">
        <v>2806506</v>
      </c>
      <c r="BN76" s="23" t="s">
        <v>126</v>
      </c>
      <c r="BO76" s="27">
        <v>1</v>
      </c>
      <c r="BP76" s="23">
        <v>9999</v>
      </c>
      <c r="BQ76" s="23">
        <v>0</v>
      </c>
      <c r="BR76" s="27">
        <v>0.37340354021958305</v>
      </c>
      <c r="BS76" s="23">
        <v>2806506</v>
      </c>
      <c r="BT76" s="27">
        <v>1</v>
      </c>
      <c r="BU76" s="23">
        <v>26778</v>
      </c>
      <c r="BV76" s="27">
        <v>1</v>
      </c>
      <c r="BW76" s="23">
        <v>797</v>
      </c>
      <c r="BX76" s="23">
        <v>250</v>
      </c>
      <c r="BY76" s="27">
        <v>0.31367628607277304</v>
      </c>
      <c r="BZ76" s="23">
        <v>225</v>
      </c>
      <c r="CA76" s="27">
        <v>0.28230865746549605</v>
      </c>
      <c r="CB76" s="23">
        <v>198</v>
      </c>
      <c r="CC76" s="27">
        <v>0.24843161856963603</v>
      </c>
      <c r="CD76" s="23">
        <v>1953</v>
      </c>
      <c r="CE76" s="23">
        <v>13427</v>
      </c>
      <c r="CF76" s="23">
        <v>836</v>
      </c>
      <c r="CG76" s="23">
        <v>6</v>
      </c>
      <c r="CH76" s="23">
        <v>13</v>
      </c>
      <c r="CI76" s="23">
        <v>2</v>
      </c>
      <c r="CJ76" s="23">
        <v>2916606</v>
      </c>
      <c r="CK76" s="23">
        <v>249739</v>
      </c>
      <c r="CL76" s="23">
        <v>84366</v>
      </c>
      <c r="CM76" s="24">
        <v>1</v>
      </c>
      <c r="CN76" s="23">
        <v>303</v>
      </c>
      <c r="CO76" s="23">
        <v>0</v>
      </c>
      <c r="CP76" s="24">
        <v>4</v>
      </c>
      <c r="CQ76" s="24">
        <v>1</v>
      </c>
      <c r="CR76" s="24" t="s">
        <v>105</v>
      </c>
      <c r="CS76" s="23">
        <v>375</v>
      </c>
      <c r="CT76" s="23">
        <v>1173</v>
      </c>
      <c r="CU76" s="23">
        <v>3804</v>
      </c>
    </row>
    <row r="77" spans="1:99" ht="13.5">
      <c r="A77" s="20">
        <v>74</v>
      </c>
      <c r="B77" s="21" t="s">
        <v>291</v>
      </c>
      <c r="C77" s="22" t="s">
        <v>104</v>
      </c>
      <c r="D77" s="23">
        <v>793342</v>
      </c>
      <c r="E77" s="24">
        <v>3</v>
      </c>
      <c r="F77" s="24">
        <v>3</v>
      </c>
      <c r="G77" s="24">
        <v>31</v>
      </c>
      <c r="H77" s="24">
        <v>28.6</v>
      </c>
      <c r="I77" s="25">
        <v>134189.83</v>
      </c>
      <c r="J77" s="25">
        <v>215495.06</v>
      </c>
      <c r="K77" s="25">
        <v>150066.73</v>
      </c>
      <c r="L77" s="25">
        <v>37725.79</v>
      </c>
      <c r="M77" s="24">
        <v>0</v>
      </c>
      <c r="N77" s="24">
        <v>0</v>
      </c>
      <c r="O77" s="26">
        <v>333.06</v>
      </c>
      <c r="P77" s="26">
        <v>195.32</v>
      </c>
      <c r="Q77" s="24">
        <v>0</v>
      </c>
      <c r="R77" s="23">
        <v>0</v>
      </c>
      <c r="S77" s="26">
        <v>97</v>
      </c>
      <c r="T77" s="24">
        <v>0</v>
      </c>
      <c r="U77" s="24">
        <v>40.74</v>
      </c>
      <c r="V77" s="26">
        <v>24263.9</v>
      </c>
      <c r="W77" s="24" t="s">
        <v>105</v>
      </c>
      <c r="X77" s="26">
        <v>360.58</v>
      </c>
      <c r="Y77" s="27">
        <v>1.23351122058019</v>
      </c>
      <c r="Z77" s="26">
        <v>22500</v>
      </c>
      <c r="AA77" s="27">
        <v>0.9273035249898001</v>
      </c>
      <c r="AB77" s="26">
        <v>23018.4</v>
      </c>
      <c r="AC77" s="27">
        <v>0.948668598205565</v>
      </c>
      <c r="AD77" s="26">
        <v>5600</v>
      </c>
      <c r="AE77" s="26">
        <v>5600</v>
      </c>
      <c r="AF77" s="27">
        <v>1</v>
      </c>
      <c r="AG77" s="26">
        <v>9720</v>
      </c>
      <c r="AH77" s="26">
        <v>0</v>
      </c>
      <c r="AI77" s="23">
        <v>376</v>
      </c>
      <c r="AJ77" s="25">
        <v>9466.68</v>
      </c>
      <c r="AK77" s="24">
        <v>1</v>
      </c>
      <c r="AL77" s="24">
        <v>207</v>
      </c>
      <c r="AM77" s="24">
        <v>10</v>
      </c>
      <c r="AN77" s="24">
        <v>9</v>
      </c>
      <c r="AO77" s="24">
        <v>87</v>
      </c>
      <c r="AP77" s="24">
        <v>1</v>
      </c>
      <c r="AQ77" s="24">
        <v>3</v>
      </c>
      <c r="AR77" s="24">
        <v>44</v>
      </c>
      <c r="AS77" s="24">
        <v>14</v>
      </c>
      <c r="AT77" s="24">
        <v>12</v>
      </c>
      <c r="AU77" s="24">
        <v>1</v>
      </c>
      <c r="AV77" s="26">
        <v>7422.26</v>
      </c>
      <c r="AW77" s="24">
        <v>1</v>
      </c>
      <c r="AX77" s="26">
        <v>1674.5</v>
      </c>
      <c r="AY77" s="24" t="s">
        <v>105</v>
      </c>
      <c r="AZ77" s="26">
        <v>10759</v>
      </c>
      <c r="BA77" s="26">
        <v>37987.5</v>
      </c>
      <c r="BB77" s="26">
        <v>24263.9</v>
      </c>
      <c r="BC77" s="27">
        <v>0.638733794011188</v>
      </c>
      <c r="BD77" s="26">
        <v>13723.6</v>
      </c>
      <c r="BE77" s="23">
        <v>453610</v>
      </c>
      <c r="BF77" s="23">
        <v>4298861</v>
      </c>
      <c r="BG77" s="23">
        <v>1628357</v>
      </c>
      <c r="BH77" s="23">
        <v>304</v>
      </c>
      <c r="BI77" s="23">
        <v>101934</v>
      </c>
      <c r="BJ77" s="23">
        <v>18908</v>
      </c>
      <c r="BK77" s="24" t="s">
        <v>292</v>
      </c>
      <c r="BL77" s="24">
        <v>2011</v>
      </c>
      <c r="BM77" s="23">
        <v>2520149</v>
      </c>
      <c r="BN77" s="23">
        <v>964151</v>
      </c>
      <c r="BO77" s="27">
        <v>0.586236447282199</v>
      </c>
      <c r="BP77" s="23">
        <v>22469</v>
      </c>
      <c r="BQ77" s="23">
        <v>18748</v>
      </c>
      <c r="BR77" s="27">
        <v>0.220426942923853</v>
      </c>
      <c r="BS77" s="23">
        <v>2520149</v>
      </c>
      <c r="BT77" s="27">
        <v>0.586236447282199</v>
      </c>
      <c r="BU77" s="23">
        <v>22469</v>
      </c>
      <c r="BV77" s="27">
        <v>0.220426942923853</v>
      </c>
      <c r="BW77" s="23">
        <v>1040</v>
      </c>
      <c r="BX77" s="23">
        <v>336</v>
      </c>
      <c r="BY77" s="27">
        <v>0.32307692307692304</v>
      </c>
      <c r="BZ77" s="23">
        <v>199</v>
      </c>
      <c r="CA77" s="27">
        <v>0.19134615384615403</v>
      </c>
      <c r="CB77" s="23">
        <v>258</v>
      </c>
      <c r="CC77" s="27">
        <v>0.24807692307692303</v>
      </c>
      <c r="CD77" s="23">
        <v>4117</v>
      </c>
      <c r="CE77" s="23">
        <v>19255</v>
      </c>
      <c r="CF77" s="23">
        <v>1564</v>
      </c>
      <c r="CG77" s="23">
        <v>12</v>
      </c>
      <c r="CH77" s="23">
        <v>810</v>
      </c>
      <c r="CI77" s="23">
        <v>0</v>
      </c>
      <c r="CJ77" s="23">
        <v>15797302</v>
      </c>
      <c r="CK77" s="23">
        <v>199384</v>
      </c>
      <c r="CL77" s="23">
        <v>76068</v>
      </c>
      <c r="CM77" s="24">
        <v>1</v>
      </c>
      <c r="CN77" s="23" t="s">
        <v>126</v>
      </c>
      <c r="CO77" s="23">
        <v>0</v>
      </c>
      <c r="CP77" s="24">
        <v>8</v>
      </c>
      <c r="CQ77" s="24">
        <v>1</v>
      </c>
      <c r="CR77" s="24" t="s">
        <v>105</v>
      </c>
      <c r="CS77" s="23">
        <v>1823</v>
      </c>
      <c r="CT77" s="23">
        <v>1324</v>
      </c>
      <c r="CU77" s="23">
        <v>7264</v>
      </c>
    </row>
    <row r="78" spans="1:99" ht="13.5">
      <c r="A78" s="20">
        <v>75</v>
      </c>
      <c r="B78" s="21" t="s">
        <v>293</v>
      </c>
      <c r="C78" s="22" t="s">
        <v>294</v>
      </c>
      <c r="D78" s="23">
        <v>2274880</v>
      </c>
      <c r="E78" s="24">
        <v>5</v>
      </c>
      <c r="F78" s="24">
        <v>5</v>
      </c>
      <c r="G78" s="24">
        <v>59</v>
      </c>
      <c r="H78" s="24">
        <v>57.6</v>
      </c>
      <c r="I78" s="25">
        <v>360735</v>
      </c>
      <c r="J78" s="25">
        <v>0</v>
      </c>
      <c r="K78" s="25">
        <v>380300</v>
      </c>
      <c r="L78" s="25">
        <v>0</v>
      </c>
      <c r="M78" s="24">
        <v>2</v>
      </c>
      <c r="N78" s="24">
        <v>0</v>
      </c>
      <c r="O78" s="26">
        <v>580</v>
      </c>
      <c r="P78" s="26">
        <v>580</v>
      </c>
      <c r="Q78" s="24">
        <v>0</v>
      </c>
      <c r="R78" s="23">
        <v>0</v>
      </c>
      <c r="S78" s="26">
        <v>5.6</v>
      </c>
      <c r="T78" s="24">
        <v>1444</v>
      </c>
      <c r="U78" s="24">
        <v>-26.45</v>
      </c>
      <c r="V78" s="26">
        <v>67780</v>
      </c>
      <c r="W78" s="24" t="s">
        <v>105</v>
      </c>
      <c r="X78" s="26">
        <v>476</v>
      </c>
      <c r="Y78" s="27">
        <v>0.8128415300546451</v>
      </c>
      <c r="Z78" s="26">
        <v>67780</v>
      </c>
      <c r="AA78" s="27">
        <v>1</v>
      </c>
      <c r="AB78" s="26" t="s">
        <v>126</v>
      </c>
      <c r="AC78" s="27" t="s">
        <v>129</v>
      </c>
      <c r="AD78" s="26">
        <v>20261</v>
      </c>
      <c r="AE78" s="26">
        <v>20261</v>
      </c>
      <c r="AF78" s="27">
        <v>1</v>
      </c>
      <c r="AG78" s="26">
        <v>21061</v>
      </c>
      <c r="AH78" s="26">
        <v>0</v>
      </c>
      <c r="AI78" s="23">
        <v>55</v>
      </c>
      <c r="AJ78" s="25">
        <v>16000</v>
      </c>
      <c r="AK78" s="24">
        <v>1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31</v>
      </c>
      <c r="AS78" s="24">
        <v>12</v>
      </c>
      <c r="AT78" s="24">
        <v>11</v>
      </c>
      <c r="AU78" s="24">
        <v>7</v>
      </c>
      <c r="AV78" s="26">
        <v>32900</v>
      </c>
      <c r="AW78" s="24">
        <v>4</v>
      </c>
      <c r="AX78" s="26">
        <v>14793</v>
      </c>
      <c r="AY78" s="24" t="s">
        <v>105</v>
      </c>
      <c r="AZ78" s="26" t="s">
        <v>126</v>
      </c>
      <c r="BA78" s="26">
        <v>71000</v>
      </c>
      <c r="BB78" s="26">
        <v>67780</v>
      </c>
      <c r="BC78" s="27">
        <v>0.9546478873239441</v>
      </c>
      <c r="BD78" s="26">
        <v>3220</v>
      </c>
      <c r="BE78" s="23">
        <v>158418</v>
      </c>
      <c r="BF78" s="23">
        <v>6986048</v>
      </c>
      <c r="BG78" s="23">
        <v>6473528</v>
      </c>
      <c r="BH78" s="23">
        <v>79209</v>
      </c>
      <c r="BI78" s="23">
        <v>85104</v>
      </c>
      <c r="BJ78" s="23">
        <v>2044</v>
      </c>
      <c r="BK78" s="24" t="s">
        <v>295</v>
      </c>
      <c r="BL78" s="24">
        <v>2009</v>
      </c>
      <c r="BM78" s="23">
        <v>6550340</v>
      </c>
      <c r="BN78" s="23">
        <v>6473528</v>
      </c>
      <c r="BO78" s="27">
        <v>0.937631691050505</v>
      </c>
      <c r="BP78" s="23">
        <v>85104</v>
      </c>
      <c r="BQ78" s="23">
        <v>2044</v>
      </c>
      <c r="BR78" s="27">
        <v>1</v>
      </c>
      <c r="BS78" s="23">
        <v>6986048</v>
      </c>
      <c r="BT78" s="27">
        <v>1</v>
      </c>
      <c r="BU78" s="23">
        <v>85104</v>
      </c>
      <c r="BV78" s="27">
        <v>1</v>
      </c>
      <c r="BW78" s="23">
        <v>6993</v>
      </c>
      <c r="BX78" s="23">
        <v>3136</v>
      </c>
      <c r="BY78" s="27">
        <v>0.44844844844844806</v>
      </c>
      <c r="BZ78" s="23">
        <v>1235</v>
      </c>
      <c r="CA78" s="27">
        <v>0.17660517660517702</v>
      </c>
      <c r="CB78" s="23">
        <v>2039</v>
      </c>
      <c r="CC78" s="27">
        <v>0.291577291577292</v>
      </c>
      <c r="CD78" s="23">
        <v>17127</v>
      </c>
      <c r="CE78" s="23">
        <v>55297</v>
      </c>
      <c r="CF78" s="23">
        <v>10285</v>
      </c>
      <c r="CG78" s="23">
        <v>75</v>
      </c>
      <c r="CH78" s="23">
        <v>3838</v>
      </c>
      <c r="CI78" s="23">
        <v>18</v>
      </c>
      <c r="CJ78" s="23" t="s">
        <v>296</v>
      </c>
      <c r="CK78" s="23" t="s">
        <v>297</v>
      </c>
      <c r="CL78" s="23" t="s">
        <v>298</v>
      </c>
      <c r="CM78" s="24">
        <v>1</v>
      </c>
      <c r="CN78" s="23">
        <v>1200</v>
      </c>
      <c r="CO78" s="23">
        <v>0</v>
      </c>
      <c r="CP78" s="24">
        <v>7</v>
      </c>
      <c r="CQ78" s="24">
        <v>0</v>
      </c>
      <c r="CR78" s="24" t="s">
        <v>110</v>
      </c>
      <c r="CS78" s="23">
        <v>469</v>
      </c>
      <c r="CT78" s="23">
        <v>4168</v>
      </c>
      <c r="CU78" s="23">
        <v>22964</v>
      </c>
    </row>
    <row r="79" spans="1:99" ht="13.5">
      <c r="A79" s="20">
        <v>76</v>
      </c>
      <c r="B79" s="21" t="s">
        <v>299</v>
      </c>
      <c r="C79" s="22" t="s">
        <v>300</v>
      </c>
      <c r="D79" s="23">
        <v>1275000</v>
      </c>
      <c r="E79" s="24">
        <v>4</v>
      </c>
      <c r="F79" s="24">
        <v>3.7</v>
      </c>
      <c r="G79" s="24">
        <v>57</v>
      </c>
      <c r="H79" s="24">
        <v>54.7</v>
      </c>
      <c r="I79" s="25">
        <v>495484</v>
      </c>
      <c r="J79" s="25">
        <v>1084151.13</v>
      </c>
      <c r="K79" s="25">
        <v>128817</v>
      </c>
      <c r="L79" s="25">
        <v>207762.58</v>
      </c>
      <c r="M79" s="24">
        <v>5</v>
      </c>
      <c r="N79" s="24">
        <v>0</v>
      </c>
      <c r="O79" s="26">
        <v>496.7</v>
      </c>
      <c r="P79" s="26">
        <v>789.86</v>
      </c>
      <c r="Q79" s="24">
        <v>0</v>
      </c>
      <c r="R79" s="23">
        <v>0</v>
      </c>
      <c r="S79" s="26">
        <v>113.6</v>
      </c>
      <c r="T79" s="24">
        <v>266</v>
      </c>
      <c r="U79" s="24">
        <v>22.28</v>
      </c>
      <c r="V79" s="26">
        <v>63220.78</v>
      </c>
      <c r="W79" s="24" t="s">
        <v>105</v>
      </c>
      <c r="X79" s="26">
        <v>1239.45</v>
      </c>
      <c r="Y79" s="27">
        <v>1.3718925021583699</v>
      </c>
      <c r="Z79" s="26">
        <v>57248</v>
      </c>
      <c r="AA79" s="27">
        <v>0.9055250504660021</v>
      </c>
      <c r="AB79" s="26">
        <v>56130</v>
      </c>
      <c r="AC79" s="27">
        <v>0.8878409915220911</v>
      </c>
      <c r="AD79" s="26">
        <v>14617</v>
      </c>
      <c r="AE79" s="26">
        <v>13441</v>
      </c>
      <c r="AF79" s="27">
        <v>0.919545734418827</v>
      </c>
      <c r="AG79" s="26">
        <v>21562.4</v>
      </c>
      <c r="AH79" s="26">
        <v>0</v>
      </c>
      <c r="AI79" s="23">
        <v>3294</v>
      </c>
      <c r="AJ79" s="25">
        <v>96766</v>
      </c>
      <c r="AK79" s="24">
        <v>1</v>
      </c>
      <c r="AL79" s="24">
        <v>660</v>
      </c>
      <c r="AM79" s="24">
        <v>476</v>
      </c>
      <c r="AN79" s="24">
        <v>8</v>
      </c>
      <c r="AO79" s="24">
        <v>85</v>
      </c>
      <c r="AP79" s="24">
        <v>19</v>
      </c>
      <c r="AQ79" s="24">
        <v>4</v>
      </c>
      <c r="AR79" s="24">
        <v>73</v>
      </c>
      <c r="AS79" s="24">
        <v>20</v>
      </c>
      <c r="AT79" s="24">
        <v>33</v>
      </c>
      <c r="AU79" s="24">
        <v>3</v>
      </c>
      <c r="AV79" s="26">
        <v>22044</v>
      </c>
      <c r="AW79" s="24">
        <v>4</v>
      </c>
      <c r="AX79" s="26">
        <v>6401</v>
      </c>
      <c r="AY79" s="24" t="s">
        <v>105</v>
      </c>
      <c r="AZ79" s="26">
        <v>7928</v>
      </c>
      <c r="BA79" s="26">
        <v>91558</v>
      </c>
      <c r="BB79" s="26">
        <v>63220.78</v>
      </c>
      <c r="BC79" s="27">
        <v>0.690499792481269</v>
      </c>
      <c r="BD79" s="26">
        <v>28337.22</v>
      </c>
      <c r="BE79" s="23">
        <v>774181</v>
      </c>
      <c r="BF79" s="23">
        <v>17102592</v>
      </c>
      <c r="BG79" s="23">
        <v>13494818</v>
      </c>
      <c r="BH79" s="23">
        <v>6279</v>
      </c>
      <c r="BI79" s="23">
        <v>38959</v>
      </c>
      <c r="BJ79" s="23">
        <v>10530</v>
      </c>
      <c r="BK79" s="24" t="s">
        <v>301</v>
      </c>
      <c r="BL79" s="24">
        <v>2014</v>
      </c>
      <c r="BM79" s="23">
        <v>15165160</v>
      </c>
      <c r="BN79" s="23">
        <v>13435738</v>
      </c>
      <c r="BO79" s="27">
        <v>0.8867170543505921</v>
      </c>
      <c r="BP79" s="23">
        <v>20530</v>
      </c>
      <c r="BQ79" s="23">
        <v>10530</v>
      </c>
      <c r="BR79" s="27">
        <v>0.5269642444621271</v>
      </c>
      <c r="BS79" s="23">
        <v>16180485</v>
      </c>
      <c r="BT79" s="27">
        <v>0.9460837865979611</v>
      </c>
      <c r="BU79" s="23">
        <v>23060</v>
      </c>
      <c r="BV79" s="27">
        <v>0.5919043096588721</v>
      </c>
      <c r="BW79" s="23">
        <v>1162</v>
      </c>
      <c r="BX79" s="23">
        <v>237</v>
      </c>
      <c r="BY79" s="27">
        <v>0.203958691910499</v>
      </c>
      <c r="BZ79" s="23">
        <v>695</v>
      </c>
      <c r="CA79" s="27">
        <v>0.5981067125645441</v>
      </c>
      <c r="CB79" s="23">
        <v>118</v>
      </c>
      <c r="CC79" s="27">
        <v>0.101549053356282</v>
      </c>
      <c r="CD79" s="23">
        <v>3220</v>
      </c>
      <c r="CE79" s="23">
        <v>17422</v>
      </c>
      <c r="CF79" s="23">
        <v>2236</v>
      </c>
      <c r="CG79" s="23">
        <v>2</v>
      </c>
      <c r="CH79" s="23">
        <v>2</v>
      </c>
      <c r="CI79" s="23">
        <v>0</v>
      </c>
      <c r="CJ79" s="23">
        <v>36272651</v>
      </c>
      <c r="CK79" s="23">
        <v>960408</v>
      </c>
      <c r="CL79" s="23">
        <v>211652</v>
      </c>
      <c r="CM79" s="24">
        <v>4</v>
      </c>
      <c r="CN79" s="23">
        <v>16100</v>
      </c>
      <c r="CO79" s="23">
        <v>400</v>
      </c>
      <c r="CP79" s="24">
        <v>1</v>
      </c>
      <c r="CQ79" s="24">
        <v>1</v>
      </c>
      <c r="CR79" s="24" t="s">
        <v>302</v>
      </c>
      <c r="CS79" s="23">
        <v>1350</v>
      </c>
      <c r="CT79" s="23">
        <v>1157</v>
      </c>
      <c r="CU79" s="23">
        <v>21427</v>
      </c>
    </row>
    <row r="80" spans="1:99" ht="13.5">
      <c r="A80" s="20">
        <v>77</v>
      </c>
      <c r="B80" s="21" t="s">
        <v>303</v>
      </c>
      <c r="C80" s="22" t="s">
        <v>294</v>
      </c>
      <c r="D80" s="23">
        <v>1347000</v>
      </c>
      <c r="E80" s="24">
        <v>5</v>
      </c>
      <c r="F80" s="24">
        <v>4.3</v>
      </c>
      <c r="G80" s="24">
        <v>49</v>
      </c>
      <c r="H80" s="24">
        <v>47.6</v>
      </c>
      <c r="I80" s="25">
        <v>242505</v>
      </c>
      <c r="J80" s="25" t="s">
        <v>126</v>
      </c>
      <c r="K80" s="25">
        <v>26843</v>
      </c>
      <c r="L80" s="25" t="s">
        <v>126</v>
      </c>
      <c r="M80" s="24">
        <v>0</v>
      </c>
      <c r="N80" s="24">
        <v>0</v>
      </c>
      <c r="O80" s="26">
        <v>-1236.59</v>
      </c>
      <c r="P80" s="26">
        <v>55.07</v>
      </c>
      <c r="Q80" s="24">
        <v>0</v>
      </c>
      <c r="R80" s="23">
        <v>1</v>
      </c>
      <c r="S80" s="26">
        <v>99.35</v>
      </c>
      <c r="T80" s="24">
        <v>2034</v>
      </c>
      <c r="U80" s="24">
        <v>28.5</v>
      </c>
      <c r="V80" s="26">
        <v>39723.92</v>
      </c>
      <c r="W80" s="24" t="s">
        <v>105</v>
      </c>
      <c r="X80" s="26">
        <v>187.95</v>
      </c>
      <c r="Y80" s="27">
        <v>1.02749835993877</v>
      </c>
      <c r="Z80" s="26">
        <v>26192</v>
      </c>
      <c r="AA80" s="27">
        <v>0.659350839494189</v>
      </c>
      <c r="AB80" s="26">
        <v>31001.35</v>
      </c>
      <c r="AC80" s="27">
        <v>0.780420210291431</v>
      </c>
      <c r="AD80" s="26">
        <v>8000</v>
      </c>
      <c r="AE80" s="26">
        <v>8000</v>
      </c>
      <c r="AF80" s="27">
        <v>1</v>
      </c>
      <c r="AG80" s="26">
        <v>15370</v>
      </c>
      <c r="AH80" s="26">
        <v>0</v>
      </c>
      <c r="AI80" s="23">
        <v>7005</v>
      </c>
      <c r="AJ80" s="25">
        <v>10474.08</v>
      </c>
      <c r="AK80" s="24">
        <v>0</v>
      </c>
      <c r="AL80" s="24">
        <v>378</v>
      </c>
      <c r="AM80" s="24">
        <v>325</v>
      </c>
      <c r="AN80" s="24">
        <v>10</v>
      </c>
      <c r="AO80" s="24">
        <v>136</v>
      </c>
      <c r="AP80" s="24">
        <v>63</v>
      </c>
      <c r="AQ80" s="24">
        <v>8</v>
      </c>
      <c r="AR80" s="24">
        <v>43</v>
      </c>
      <c r="AS80" s="24">
        <v>12</v>
      </c>
      <c r="AT80" s="24">
        <v>11</v>
      </c>
      <c r="AU80" s="24">
        <v>0</v>
      </c>
      <c r="AV80" s="26">
        <v>12694.67</v>
      </c>
      <c r="AW80" s="24">
        <v>0</v>
      </c>
      <c r="AX80" s="26">
        <v>0</v>
      </c>
      <c r="AY80" s="24" t="s">
        <v>105</v>
      </c>
      <c r="AZ80" s="26" t="s">
        <v>126</v>
      </c>
      <c r="BA80" s="26">
        <v>45734.62</v>
      </c>
      <c r="BB80" s="26">
        <v>39723.92</v>
      </c>
      <c r="BC80" s="27">
        <v>0.8685743972509231</v>
      </c>
      <c r="BD80" s="26">
        <v>6010.7</v>
      </c>
      <c r="BE80" s="23">
        <v>157404</v>
      </c>
      <c r="BF80" s="23">
        <v>5825918</v>
      </c>
      <c r="BG80" s="23">
        <v>4741312</v>
      </c>
      <c r="BH80" s="23">
        <v>4329</v>
      </c>
      <c r="BI80" s="23">
        <v>43741</v>
      </c>
      <c r="BJ80" s="23">
        <v>10214</v>
      </c>
      <c r="BK80" s="24" t="s">
        <v>304</v>
      </c>
      <c r="BL80" s="24">
        <v>2008</v>
      </c>
      <c r="BM80" s="23">
        <v>4537466</v>
      </c>
      <c r="BN80" s="23">
        <v>4024222</v>
      </c>
      <c r="BO80" s="27">
        <v>0.778841377444722</v>
      </c>
      <c r="BP80" s="23">
        <v>34021</v>
      </c>
      <c r="BQ80" s="23">
        <v>10214</v>
      </c>
      <c r="BR80" s="27">
        <v>0.77778285818797</v>
      </c>
      <c r="BS80" s="23">
        <v>4897389</v>
      </c>
      <c r="BT80" s="27">
        <v>0.84062099741191</v>
      </c>
      <c r="BU80" s="23">
        <v>35777</v>
      </c>
      <c r="BV80" s="27">
        <v>0.8179282595276741</v>
      </c>
      <c r="BW80" s="23">
        <v>579</v>
      </c>
      <c r="BX80" s="23">
        <v>175</v>
      </c>
      <c r="BY80" s="27">
        <v>0.302245250431779</v>
      </c>
      <c r="BZ80" s="23">
        <v>92</v>
      </c>
      <c r="CA80" s="27">
        <v>0.158894645941278</v>
      </c>
      <c r="CB80" s="23">
        <v>132</v>
      </c>
      <c r="CC80" s="27">
        <v>0.22797927461139902</v>
      </c>
      <c r="CD80" s="23">
        <v>1095</v>
      </c>
      <c r="CE80" s="23">
        <v>7963</v>
      </c>
      <c r="CF80" s="23">
        <v>1444</v>
      </c>
      <c r="CG80" s="23">
        <v>4</v>
      </c>
      <c r="CH80" s="23">
        <v>3</v>
      </c>
      <c r="CI80" s="23">
        <v>1</v>
      </c>
      <c r="CJ80" s="23">
        <v>39304168</v>
      </c>
      <c r="CK80" s="23">
        <v>347272</v>
      </c>
      <c r="CL80" s="23">
        <v>174629</v>
      </c>
      <c r="CM80" s="24">
        <v>0</v>
      </c>
      <c r="CN80" s="23">
        <v>0</v>
      </c>
      <c r="CO80" s="23">
        <v>0</v>
      </c>
      <c r="CP80" s="24">
        <v>0</v>
      </c>
      <c r="CQ80" s="24">
        <v>1</v>
      </c>
      <c r="CR80" s="24" t="s">
        <v>105</v>
      </c>
      <c r="CS80" s="23">
        <v>14718</v>
      </c>
      <c r="CT80" s="23">
        <v>897</v>
      </c>
      <c r="CU80" s="23">
        <v>16710</v>
      </c>
    </row>
    <row r="81" spans="1:99" ht="13.5">
      <c r="A81" s="20">
        <v>78</v>
      </c>
      <c r="B81" s="21" t="s">
        <v>305</v>
      </c>
      <c r="C81" s="22" t="s">
        <v>294</v>
      </c>
      <c r="D81" s="23">
        <v>1418484</v>
      </c>
      <c r="E81" s="24">
        <v>3</v>
      </c>
      <c r="F81" s="24">
        <v>3</v>
      </c>
      <c r="G81" s="24">
        <v>28</v>
      </c>
      <c r="H81" s="24">
        <v>26.5</v>
      </c>
      <c r="I81" s="25">
        <v>220325</v>
      </c>
      <c r="J81" s="25">
        <v>546045.36</v>
      </c>
      <c r="K81" s="25">
        <v>275495.07</v>
      </c>
      <c r="L81" s="25">
        <v>46384.38</v>
      </c>
      <c r="M81" s="24">
        <v>4</v>
      </c>
      <c r="N81" s="24">
        <v>3</v>
      </c>
      <c r="O81" s="26">
        <v>126.82</v>
      </c>
      <c r="P81" s="26">
        <v>312.06</v>
      </c>
      <c r="Q81" s="24">
        <v>0</v>
      </c>
      <c r="R81" s="23">
        <v>0</v>
      </c>
      <c r="S81" s="26">
        <v>7.05</v>
      </c>
      <c r="T81" s="24">
        <v>117</v>
      </c>
      <c r="U81" s="24">
        <v>2</v>
      </c>
      <c r="V81" s="26">
        <v>29857.42</v>
      </c>
      <c r="W81" s="24" t="s">
        <v>105</v>
      </c>
      <c r="X81" s="26">
        <v>100.91</v>
      </c>
      <c r="Y81" s="27">
        <v>0.31622324590266704</v>
      </c>
      <c r="Z81" s="26">
        <v>27638.63</v>
      </c>
      <c r="AA81" s="27">
        <v>0.92568714912407</v>
      </c>
      <c r="AB81" s="26">
        <v>29476</v>
      </c>
      <c r="AC81" s="27">
        <v>0.987225286042799</v>
      </c>
      <c r="AD81" s="26">
        <v>4200</v>
      </c>
      <c r="AE81" s="26">
        <v>4200</v>
      </c>
      <c r="AF81" s="27">
        <v>1</v>
      </c>
      <c r="AG81" s="26">
        <v>7866</v>
      </c>
      <c r="AH81" s="26">
        <v>0</v>
      </c>
      <c r="AI81" s="23">
        <v>0</v>
      </c>
      <c r="AJ81" s="25">
        <v>256971.42</v>
      </c>
      <c r="AK81" s="24">
        <v>0</v>
      </c>
      <c r="AL81" s="24">
        <v>159</v>
      </c>
      <c r="AM81" s="24">
        <v>109</v>
      </c>
      <c r="AN81" s="24">
        <v>22</v>
      </c>
      <c r="AO81" s="24">
        <v>103</v>
      </c>
      <c r="AP81" s="24">
        <v>17</v>
      </c>
      <c r="AQ81" s="24">
        <v>3</v>
      </c>
      <c r="AR81" s="24">
        <v>165</v>
      </c>
      <c r="AS81" s="24">
        <v>21</v>
      </c>
      <c r="AT81" s="24">
        <v>111</v>
      </c>
      <c r="AU81" s="24">
        <v>4</v>
      </c>
      <c r="AV81" s="26">
        <v>15617.192</v>
      </c>
      <c r="AW81" s="24">
        <v>0</v>
      </c>
      <c r="AX81" s="26">
        <v>0</v>
      </c>
      <c r="AY81" s="24" t="s">
        <v>105</v>
      </c>
      <c r="AZ81" s="26">
        <v>74071.5</v>
      </c>
      <c r="BA81" s="26">
        <v>32731.1</v>
      </c>
      <c r="BB81" s="26">
        <v>29857.42</v>
      </c>
      <c r="BC81" s="27">
        <v>0.9122033784382441</v>
      </c>
      <c r="BD81" s="26">
        <v>2873.68</v>
      </c>
      <c r="BE81" s="23">
        <v>83593</v>
      </c>
      <c r="BF81" s="23">
        <v>3603839</v>
      </c>
      <c r="BG81" s="23">
        <v>2913076</v>
      </c>
      <c r="BH81" s="23">
        <v>2120</v>
      </c>
      <c r="BI81" s="23">
        <v>56464</v>
      </c>
      <c r="BJ81" s="23">
        <v>2425</v>
      </c>
      <c r="BK81" s="24" t="s">
        <v>306</v>
      </c>
      <c r="BL81" s="24">
        <v>2010</v>
      </c>
      <c r="BM81" s="23">
        <v>3603839</v>
      </c>
      <c r="BN81" s="23">
        <v>2913076</v>
      </c>
      <c r="BO81" s="27">
        <v>1</v>
      </c>
      <c r="BP81" s="23">
        <v>32616</v>
      </c>
      <c r="BQ81" s="23">
        <v>2425</v>
      </c>
      <c r="BR81" s="27">
        <v>0.5776423916123551</v>
      </c>
      <c r="BS81" s="23">
        <v>3603839</v>
      </c>
      <c r="BT81" s="27">
        <v>1</v>
      </c>
      <c r="BU81" s="23">
        <v>40967</v>
      </c>
      <c r="BV81" s="27">
        <v>0.725541938226126</v>
      </c>
      <c r="BW81" s="23">
        <v>907</v>
      </c>
      <c r="BX81" s="23">
        <v>295</v>
      </c>
      <c r="BY81" s="27">
        <v>0.32524807056229305</v>
      </c>
      <c r="BZ81" s="23">
        <v>149</v>
      </c>
      <c r="CA81" s="27">
        <v>0.164277839029768</v>
      </c>
      <c r="CB81" s="23">
        <v>71</v>
      </c>
      <c r="CC81" s="27">
        <v>0.0782800441014333</v>
      </c>
      <c r="CD81" s="23">
        <v>2483</v>
      </c>
      <c r="CE81" s="23">
        <v>7716</v>
      </c>
      <c r="CF81" s="23">
        <v>2102</v>
      </c>
      <c r="CG81" s="23">
        <v>16</v>
      </c>
      <c r="CH81" s="23">
        <v>286</v>
      </c>
      <c r="CI81" s="23">
        <v>3</v>
      </c>
      <c r="CJ81" s="23">
        <v>12965482</v>
      </c>
      <c r="CK81" s="23">
        <v>1703789</v>
      </c>
      <c r="CL81" s="23">
        <v>386012</v>
      </c>
      <c r="CM81" s="24">
        <v>0</v>
      </c>
      <c r="CN81" s="23">
        <v>0</v>
      </c>
      <c r="CO81" s="23">
        <v>0</v>
      </c>
      <c r="CP81" s="24">
        <v>4</v>
      </c>
      <c r="CQ81" s="24">
        <v>0</v>
      </c>
      <c r="CR81" s="24" t="s">
        <v>105</v>
      </c>
      <c r="CS81" s="23">
        <v>15615</v>
      </c>
      <c r="CT81" s="23">
        <v>850</v>
      </c>
      <c r="CU81" s="23">
        <v>18948</v>
      </c>
    </row>
    <row r="82" spans="1:99" ht="13.5">
      <c r="A82" s="20">
        <v>79</v>
      </c>
      <c r="B82" s="21" t="s">
        <v>307</v>
      </c>
      <c r="C82" s="22" t="s">
        <v>149</v>
      </c>
      <c r="D82" s="23">
        <v>371583</v>
      </c>
      <c r="E82" s="24">
        <v>2</v>
      </c>
      <c r="F82" s="24">
        <v>2</v>
      </c>
      <c r="G82" s="24">
        <v>25</v>
      </c>
      <c r="H82" s="24">
        <v>23.7</v>
      </c>
      <c r="I82" s="25">
        <v>40600</v>
      </c>
      <c r="J82" s="25">
        <v>174501</v>
      </c>
      <c r="K82" s="25">
        <v>202800</v>
      </c>
      <c r="L82" s="25">
        <v>58232</v>
      </c>
      <c r="M82" s="24">
        <v>4</v>
      </c>
      <c r="N82" s="24">
        <v>0</v>
      </c>
      <c r="O82" s="26">
        <v>315.76</v>
      </c>
      <c r="P82" s="26">
        <v>218.78</v>
      </c>
      <c r="Q82" s="24">
        <v>0</v>
      </c>
      <c r="R82" s="23">
        <v>0</v>
      </c>
      <c r="S82" s="26">
        <v>92.805</v>
      </c>
      <c r="T82" s="24">
        <v>1505</v>
      </c>
      <c r="U82" s="24">
        <v>9.92</v>
      </c>
      <c r="V82" s="26">
        <v>17115.36</v>
      </c>
      <c r="W82" s="24" t="s">
        <v>105</v>
      </c>
      <c r="X82" s="26">
        <v>249.22</v>
      </c>
      <c r="Y82" s="27">
        <v>0.799845948938492</v>
      </c>
      <c r="Z82" s="26">
        <v>13037.08</v>
      </c>
      <c r="AA82" s="27">
        <v>0.76171812921259</v>
      </c>
      <c r="AB82" s="26">
        <v>13872.2</v>
      </c>
      <c r="AC82" s="27">
        <v>0.8105117274775411</v>
      </c>
      <c r="AD82" s="26">
        <v>3309</v>
      </c>
      <c r="AE82" s="26">
        <v>3309</v>
      </c>
      <c r="AF82" s="27">
        <v>1</v>
      </c>
      <c r="AG82" s="26">
        <v>6619</v>
      </c>
      <c r="AH82" s="26">
        <v>0</v>
      </c>
      <c r="AI82" s="23">
        <v>300</v>
      </c>
      <c r="AJ82" s="25">
        <v>72700</v>
      </c>
      <c r="AK82" s="24">
        <v>1</v>
      </c>
      <c r="AL82" s="24">
        <v>272</v>
      </c>
      <c r="AM82" s="24">
        <v>293</v>
      </c>
      <c r="AN82" s="24">
        <v>18</v>
      </c>
      <c r="AO82" s="24">
        <v>31</v>
      </c>
      <c r="AP82" s="24">
        <v>10</v>
      </c>
      <c r="AQ82" s="24">
        <v>3</v>
      </c>
      <c r="AR82" s="24">
        <v>73</v>
      </c>
      <c r="AS82" s="24">
        <v>22</v>
      </c>
      <c r="AT82" s="24">
        <v>8</v>
      </c>
      <c r="AU82" s="24">
        <v>1</v>
      </c>
      <c r="AV82" s="26">
        <v>3420.55</v>
      </c>
      <c r="AW82" s="24">
        <v>0</v>
      </c>
      <c r="AX82" s="26">
        <v>0</v>
      </c>
      <c r="AY82" s="24" t="s">
        <v>105</v>
      </c>
      <c r="AZ82" s="26">
        <v>2670</v>
      </c>
      <c r="BA82" s="26">
        <v>19716</v>
      </c>
      <c r="BB82" s="26">
        <v>17115.36</v>
      </c>
      <c r="BC82" s="27">
        <v>0.868094948265368</v>
      </c>
      <c r="BD82" s="26">
        <v>2600.64</v>
      </c>
      <c r="BE82" s="23">
        <v>117697</v>
      </c>
      <c r="BF82" s="23">
        <v>2013137</v>
      </c>
      <c r="BG82" s="23">
        <v>1385218</v>
      </c>
      <c r="BH82" s="23">
        <v>3303</v>
      </c>
      <c r="BI82" s="23">
        <v>58326</v>
      </c>
      <c r="BJ82" s="23">
        <v>3675</v>
      </c>
      <c r="BK82" s="24" t="s">
        <v>308</v>
      </c>
      <c r="BL82" s="24">
        <v>2008</v>
      </c>
      <c r="BM82" s="23">
        <v>1550214</v>
      </c>
      <c r="BN82" s="23">
        <v>1381721</v>
      </c>
      <c r="BO82" s="27">
        <v>0.7700489335797811</v>
      </c>
      <c r="BP82" s="23">
        <v>58326</v>
      </c>
      <c r="BQ82" s="23">
        <v>3675</v>
      </c>
      <c r="BR82" s="27">
        <v>1</v>
      </c>
      <c r="BS82" s="23">
        <v>1874989</v>
      </c>
      <c r="BT82" s="27">
        <v>0.9313767518057641</v>
      </c>
      <c r="BU82" s="23">
        <v>58326</v>
      </c>
      <c r="BV82" s="27">
        <v>1</v>
      </c>
      <c r="BW82" s="23">
        <v>723</v>
      </c>
      <c r="BX82" s="23">
        <v>487</v>
      </c>
      <c r="BY82" s="27">
        <v>0.673582295988935</v>
      </c>
      <c r="BZ82" s="23">
        <v>163</v>
      </c>
      <c r="CA82" s="27">
        <v>0.22544951590594703</v>
      </c>
      <c r="CB82" s="23">
        <v>49</v>
      </c>
      <c r="CC82" s="27">
        <v>0.0677731673582296</v>
      </c>
      <c r="CD82" s="23">
        <v>3022</v>
      </c>
      <c r="CE82" s="23">
        <v>8956</v>
      </c>
      <c r="CF82" s="23">
        <v>557</v>
      </c>
      <c r="CG82" s="23">
        <v>11</v>
      </c>
      <c r="CH82" s="23">
        <v>14</v>
      </c>
      <c r="CI82" s="23">
        <v>0</v>
      </c>
      <c r="CJ82" s="23">
        <v>44632018</v>
      </c>
      <c r="CK82" s="23">
        <v>597139</v>
      </c>
      <c r="CL82" s="23">
        <v>103567</v>
      </c>
      <c r="CM82" s="24">
        <v>0</v>
      </c>
      <c r="CN82" s="23">
        <v>0</v>
      </c>
      <c r="CO82" s="23">
        <v>0</v>
      </c>
      <c r="CP82" s="24">
        <v>0</v>
      </c>
      <c r="CQ82" s="24">
        <v>0</v>
      </c>
      <c r="CR82" s="24" t="s">
        <v>110</v>
      </c>
      <c r="CS82" s="23">
        <v>607</v>
      </c>
      <c r="CT82" s="23">
        <v>476</v>
      </c>
      <c r="CU82" s="23">
        <v>4105</v>
      </c>
    </row>
    <row r="83" spans="1:101" s="43" customFormat="1" ht="13.5">
      <c r="A83" s="20">
        <v>80</v>
      </c>
      <c r="B83" s="21" t="s">
        <v>309</v>
      </c>
      <c r="C83" s="22" t="s">
        <v>109</v>
      </c>
      <c r="D83" s="23">
        <v>583783</v>
      </c>
      <c r="E83" s="24">
        <v>4</v>
      </c>
      <c r="F83" s="24">
        <v>4</v>
      </c>
      <c r="G83" s="24">
        <v>39</v>
      </c>
      <c r="H83" s="24">
        <v>38.6</v>
      </c>
      <c r="I83" s="25">
        <v>88476</v>
      </c>
      <c r="J83" s="25">
        <v>118511</v>
      </c>
      <c r="K83" s="25">
        <v>165861</v>
      </c>
      <c r="L83" s="25">
        <v>44376</v>
      </c>
      <c r="M83" s="24">
        <v>16</v>
      </c>
      <c r="N83" s="24">
        <v>6</v>
      </c>
      <c r="O83" s="26" t="s">
        <v>126</v>
      </c>
      <c r="P83" s="26">
        <v>4.88</v>
      </c>
      <c r="Q83" s="24">
        <v>0</v>
      </c>
      <c r="R83" s="23">
        <v>0</v>
      </c>
      <c r="S83" s="26">
        <v>56.35</v>
      </c>
      <c r="T83" s="24">
        <v>282</v>
      </c>
      <c r="U83" s="24">
        <v>13.6</v>
      </c>
      <c r="V83" s="26">
        <v>25750.3</v>
      </c>
      <c r="W83" s="24" t="s">
        <v>105</v>
      </c>
      <c r="X83" s="26">
        <v>5.72</v>
      </c>
      <c r="Y83" s="27">
        <v>4.1449</v>
      </c>
      <c r="Z83" s="26" t="s">
        <v>126</v>
      </c>
      <c r="AA83" s="27" t="s">
        <v>129</v>
      </c>
      <c r="AB83" s="26">
        <v>15050.44</v>
      </c>
      <c r="AC83" s="27">
        <v>0.584476297363526</v>
      </c>
      <c r="AD83" s="26">
        <v>6350</v>
      </c>
      <c r="AE83" s="26">
        <v>5000</v>
      </c>
      <c r="AF83" s="27">
        <v>0.78740157480315</v>
      </c>
      <c r="AG83" s="26">
        <v>9400</v>
      </c>
      <c r="AH83" s="26">
        <v>0</v>
      </c>
      <c r="AI83" s="23">
        <v>0</v>
      </c>
      <c r="AJ83" s="25">
        <v>47454</v>
      </c>
      <c r="AK83" s="24">
        <v>1</v>
      </c>
      <c r="AL83" s="24">
        <v>743</v>
      </c>
      <c r="AM83" s="24">
        <v>244</v>
      </c>
      <c r="AN83" s="24">
        <v>19</v>
      </c>
      <c r="AO83" s="24">
        <v>39</v>
      </c>
      <c r="AP83" s="24">
        <v>16</v>
      </c>
      <c r="AQ83" s="24">
        <v>3</v>
      </c>
      <c r="AR83" s="24">
        <v>338</v>
      </c>
      <c r="AS83" s="24">
        <v>64</v>
      </c>
      <c r="AT83" s="24">
        <v>172</v>
      </c>
      <c r="AU83" s="24">
        <v>6</v>
      </c>
      <c r="AV83" s="26">
        <v>9122.45</v>
      </c>
      <c r="AW83" s="24">
        <v>1</v>
      </c>
      <c r="AX83" s="26">
        <v>350</v>
      </c>
      <c r="AY83" s="24" t="s">
        <v>110</v>
      </c>
      <c r="AZ83" s="26">
        <v>0</v>
      </c>
      <c r="BA83" s="26">
        <v>26875</v>
      </c>
      <c r="BB83" s="26">
        <v>25750.3</v>
      </c>
      <c r="BC83" s="27">
        <v>0.9581506976744191</v>
      </c>
      <c r="BD83" s="26">
        <v>1124.7</v>
      </c>
      <c r="BE83" s="23">
        <v>418355</v>
      </c>
      <c r="BF83" s="23">
        <v>8219148</v>
      </c>
      <c r="BG83" s="23">
        <v>5828469</v>
      </c>
      <c r="BH83" s="23">
        <v>7435</v>
      </c>
      <c r="BI83" s="23">
        <v>93425</v>
      </c>
      <c r="BJ83" s="23">
        <v>6090</v>
      </c>
      <c r="BK83" s="24" t="s">
        <v>310</v>
      </c>
      <c r="BL83" s="24">
        <v>2014</v>
      </c>
      <c r="BM83" s="23">
        <v>7778053</v>
      </c>
      <c r="BN83" s="23">
        <v>5825725</v>
      </c>
      <c r="BO83" s="27">
        <v>0.9463332452463441</v>
      </c>
      <c r="BP83" s="23">
        <v>48598</v>
      </c>
      <c r="BQ83" s="23">
        <v>6090</v>
      </c>
      <c r="BR83" s="27">
        <v>0.52018196414236</v>
      </c>
      <c r="BS83" s="23">
        <v>7901137</v>
      </c>
      <c r="BT83" s="27">
        <v>0.96130852005585</v>
      </c>
      <c r="BU83" s="23">
        <v>50742</v>
      </c>
      <c r="BV83" s="27">
        <v>0.5431308536259031</v>
      </c>
      <c r="BW83" s="23">
        <v>703</v>
      </c>
      <c r="BX83" s="23">
        <v>264</v>
      </c>
      <c r="BY83" s="27">
        <v>0.375533428165007</v>
      </c>
      <c r="BZ83" s="23">
        <v>202</v>
      </c>
      <c r="CA83" s="27">
        <v>0.287339971550498</v>
      </c>
      <c r="CB83" s="23">
        <v>39</v>
      </c>
      <c r="CC83" s="27">
        <v>0.055476529160739696</v>
      </c>
      <c r="CD83" s="23" t="s">
        <v>126</v>
      </c>
      <c r="CE83" s="23">
        <v>12041</v>
      </c>
      <c r="CF83" s="23">
        <v>688</v>
      </c>
      <c r="CG83" s="23">
        <v>18</v>
      </c>
      <c r="CH83" s="23">
        <v>0</v>
      </c>
      <c r="CI83" s="23">
        <v>0</v>
      </c>
      <c r="CJ83" s="23">
        <v>44663872</v>
      </c>
      <c r="CK83" s="23">
        <v>616263</v>
      </c>
      <c r="CL83" s="23">
        <v>131702</v>
      </c>
      <c r="CM83" s="24">
        <v>1</v>
      </c>
      <c r="CN83" s="23">
        <v>1825</v>
      </c>
      <c r="CO83" s="23">
        <v>337</v>
      </c>
      <c r="CP83" s="24">
        <v>0</v>
      </c>
      <c r="CQ83" s="24">
        <v>0</v>
      </c>
      <c r="CR83" s="24" t="s">
        <v>105</v>
      </c>
      <c r="CS83" s="23">
        <v>3458</v>
      </c>
      <c r="CT83" s="23">
        <v>2479</v>
      </c>
      <c r="CU83" s="23">
        <v>7425</v>
      </c>
      <c r="CV83" s="10"/>
      <c r="CW83" s="10"/>
    </row>
    <row r="84" spans="1:99" ht="13.5">
      <c r="A84" s="20">
        <v>81</v>
      </c>
      <c r="B84" s="21" t="s">
        <v>311</v>
      </c>
      <c r="C84" s="22" t="s">
        <v>132</v>
      </c>
      <c r="D84" s="23">
        <v>397099</v>
      </c>
      <c r="E84" s="24">
        <v>3</v>
      </c>
      <c r="F84" s="24">
        <v>3</v>
      </c>
      <c r="G84" s="24">
        <v>45</v>
      </c>
      <c r="H84" s="24">
        <v>43.4</v>
      </c>
      <c r="I84" s="25">
        <v>53000</v>
      </c>
      <c r="J84" s="25">
        <v>32000</v>
      </c>
      <c r="K84" s="25">
        <v>45000</v>
      </c>
      <c r="L84" s="25">
        <v>25000</v>
      </c>
      <c r="M84" s="24">
        <v>0</v>
      </c>
      <c r="N84" s="24">
        <v>3</v>
      </c>
      <c r="O84" s="26">
        <v>464.33</v>
      </c>
      <c r="P84" s="26">
        <v>379.38</v>
      </c>
      <c r="Q84" s="24">
        <v>0</v>
      </c>
      <c r="R84" s="23">
        <v>0</v>
      </c>
      <c r="S84" s="26">
        <v>113.35</v>
      </c>
      <c r="T84" s="24">
        <v>5619</v>
      </c>
      <c r="U84" s="24">
        <v>8.6</v>
      </c>
      <c r="V84" s="26">
        <v>19063.9</v>
      </c>
      <c r="W84" s="24" t="s">
        <v>110</v>
      </c>
      <c r="X84" s="26">
        <v>144.3</v>
      </c>
      <c r="Y84" s="27">
        <v>0.292858157611674</v>
      </c>
      <c r="Z84" s="26">
        <v>15997.15</v>
      </c>
      <c r="AA84" s="27">
        <v>0.8391331259605851</v>
      </c>
      <c r="AB84" s="26">
        <v>17440</v>
      </c>
      <c r="AC84" s="27">
        <v>0.9148180592638441</v>
      </c>
      <c r="AD84" s="26">
        <v>3629</v>
      </c>
      <c r="AE84" s="26">
        <v>1176</v>
      </c>
      <c r="AF84" s="27">
        <v>0.32405621383301203</v>
      </c>
      <c r="AG84" s="26">
        <v>7215</v>
      </c>
      <c r="AH84" s="26">
        <v>0</v>
      </c>
      <c r="AI84" s="23">
        <v>0</v>
      </c>
      <c r="AJ84" s="25">
        <v>30000</v>
      </c>
      <c r="AK84" s="24">
        <v>0</v>
      </c>
      <c r="AL84" s="24">
        <v>290</v>
      </c>
      <c r="AM84" s="24">
        <v>180</v>
      </c>
      <c r="AN84" s="24">
        <v>15</v>
      </c>
      <c r="AO84" s="24">
        <v>33</v>
      </c>
      <c r="AP84" s="24">
        <v>27</v>
      </c>
      <c r="AQ84" s="24">
        <v>9</v>
      </c>
      <c r="AR84" s="24">
        <v>125</v>
      </c>
      <c r="AS84" s="24">
        <v>40</v>
      </c>
      <c r="AT84" s="24">
        <v>51</v>
      </c>
      <c r="AU84" s="24">
        <v>0</v>
      </c>
      <c r="AV84" s="26">
        <v>2176.83</v>
      </c>
      <c r="AW84" s="24">
        <v>0</v>
      </c>
      <c r="AX84" s="26">
        <v>0</v>
      </c>
      <c r="AY84" s="24" t="s">
        <v>110</v>
      </c>
      <c r="AZ84" s="26">
        <v>0</v>
      </c>
      <c r="BA84" s="26">
        <v>25221</v>
      </c>
      <c r="BB84" s="26">
        <v>19063.9</v>
      </c>
      <c r="BC84" s="27">
        <v>0.7558740731929741</v>
      </c>
      <c r="BD84" s="26">
        <v>6157.1</v>
      </c>
      <c r="BE84" s="23">
        <v>20607</v>
      </c>
      <c r="BF84" s="23">
        <v>3143073</v>
      </c>
      <c r="BG84" s="23">
        <v>2600391</v>
      </c>
      <c r="BH84" s="23">
        <v>0</v>
      </c>
      <c r="BI84" s="23">
        <v>14693</v>
      </c>
      <c r="BJ84" s="23">
        <v>3656</v>
      </c>
      <c r="BK84" s="24" t="s">
        <v>312</v>
      </c>
      <c r="BL84" s="24">
        <v>2008</v>
      </c>
      <c r="BM84" s="23">
        <v>3089105</v>
      </c>
      <c r="BN84" s="23">
        <v>0</v>
      </c>
      <c r="BO84" s="27">
        <v>0.982829542934574</v>
      </c>
      <c r="BP84" s="23">
        <v>14693</v>
      </c>
      <c r="BQ84" s="23">
        <v>3656</v>
      </c>
      <c r="BR84" s="27">
        <v>1</v>
      </c>
      <c r="BS84" s="23">
        <v>3143073</v>
      </c>
      <c r="BT84" s="27">
        <v>1</v>
      </c>
      <c r="BU84" s="23">
        <v>14693</v>
      </c>
      <c r="BV84" s="27">
        <v>1</v>
      </c>
      <c r="BW84" s="23">
        <v>909</v>
      </c>
      <c r="BX84" s="23">
        <v>429</v>
      </c>
      <c r="BY84" s="27">
        <v>0.47194719471947205</v>
      </c>
      <c r="BZ84" s="23">
        <v>109</v>
      </c>
      <c r="CA84" s="27">
        <v>0.11991199119912</v>
      </c>
      <c r="CB84" s="23">
        <v>82</v>
      </c>
      <c r="CC84" s="27">
        <v>0.0902090209020902</v>
      </c>
      <c r="CD84" s="23">
        <v>3788</v>
      </c>
      <c r="CE84" s="23">
        <v>17939</v>
      </c>
      <c r="CF84" s="23">
        <v>474</v>
      </c>
      <c r="CG84" s="23">
        <v>3</v>
      </c>
      <c r="CH84" s="23">
        <v>7</v>
      </c>
      <c r="CI84" s="23">
        <v>0</v>
      </c>
      <c r="CJ84" s="23">
        <v>2281059</v>
      </c>
      <c r="CK84" s="23">
        <v>334574</v>
      </c>
      <c r="CL84" s="23">
        <v>82851</v>
      </c>
      <c r="CM84" s="24">
        <v>2</v>
      </c>
      <c r="CN84" s="23">
        <v>1151</v>
      </c>
      <c r="CO84" s="23">
        <v>0</v>
      </c>
      <c r="CP84" s="24">
        <v>3</v>
      </c>
      <c r="CQ84" s="24">
        <v>3</v>
      </c>
      <c r="CR84" s="24" t="s">
        <v>105</v>
      </c>
      <c r="CS84" s="23">
        <v>1334</v>
      </c>
      <c r="CT84" s="23">
        <v>378</v>
      </c>
      <c r="CU84" s="23">
        <v>6651</v>
      </c>
    </row>
    <row r="85" spans="1:99" ht="13.5">
      <c r="A85" s="20">
        <v>82</v>
      </c>
      <c r="B85" s="21" t="s">
        <v>313</v>
      </c>
      <c r="C85" s="22" t="s">
        <v>132</v>
      </c>
      <c r="D85" s="23">
        <v>244545</v>
      </c>
      <c r="E85" s="24">
        <v>2</v>
      </c>
      <c r="F85" s="24">
        <v>2</v>
      </c>
      <c r="G85" s="24">
        <v>22</v>
      </c>
      <c r="H85" s="24">
        <v>20.9</v>
      </c>
      <c r="I85" s="25">
        <v>123100</v>
      </c>
      <c r="J85" s="25">
        <v>124441.48</v>
      </c>
      <c r="K85" s="25">
        <v>71066</v>
      </c>
      <c r="L85" s="25">
        <v>161303.81</v>
      </c>
      <c r="M85" s="24">
        <v>0</v>
      </c>
      <c r="N85" s="24">
        <v>0</v>
      </c>
      <c r="O85" s="26">
        <v>22.46</v>
      </c>
      <c r="P85" s="26">
        <v>5.7</v>
      </c>
      <c r="Q85" s="24">
        <v>0</v>
      </c>
      <c r="R85" s="23">
        <v>0</v>
      </c>
      <c r="S85" s="26">
        <v>7.66</v>
      </c>
      <c r="T85" s="24">
        <v>0</v>
      </c>
      <c r="U85" s="24">
        <v>9.1</v>
      </c>
      <c r="V85" s="26">
        <v>9100.32</v>
      </c>
      <c r="W85" s="24" t="s">
        <v>105</v>
      </c>
      <c r="X85" s="26">
        <v>65.7</v>
      </c>
      <c r="Y85" s="27">
        <v>4.91766467065868</v>
      </c>
      <c r="Z85" s="26" t="s">
        <v>126</v>
      </c>
      <c r="AA85" s="27" t="s">
        <v>129</v>
      </c>
      <c r="AB85" s="26">
        <v>3069</v>
      </c>
      <c r="AC85" s="27">
        <v>0.33724088823250203</v>
      </c>
      <c r="AD85" s="26">
        <v>1621</v>
      </c>
      <c r="AE85" s="26">
        <v>0</v>
      </c>
      <c r="AF85" s="27">
        <v>0</v>
      </c>
      <c r="AG85" s="26">
        <v>2388</v>
      </c>
      <c r="AH85" s="26">
        <v>0</v>
      </c>
      <c r="AI85" s="23">
        <v>0</v>
      </c>
      <c r="AJ85" s="25">
        <v>31306.81</v>
      </c>
      <c r="AK85" s="24">
        <v>1</v>
      </c>
      <c r="AL85" s="24">
        <v>176</v>
      </c>
      <c r="AM85" s="24">
        <v>163</v>
      </c>
      <c r="AN85" s="24">
        <v>12</v>
      </c>
      <c r="AO85" s="24">
        <v>19</v>
      </c>
      <c r="AP85" s="24">
        <v>16</v>
      </c>
      <c r="AQ85" s="24">
        <v>3</v>
      </c>
      <c r="AR85" s="24">
        <v>20</v>
      </c>
      <c r="AS85" s="24">
        <v>2</v>
      </c>
      <c r="AT85" s="24">
        <v>4</v>
      </c>
      <c r="AU85" s="24">
        <v>0</v>
      </c>
      <c r="AV85" s="26">
        <v>697.1</v>
      </c>
      <c r="AW85" s="24">
        <v>1</v>
      </c>
      <c r="AX85" s="26">
        <v>960</v>
      </c>
      <c r="AY85" s="24" t="s">
        <v>110</v>
      </c>
      <c r="AZ85" s="26">
        <v>0</v>
      </c>
      <c r="BA85" s="26">
        <v>9436.1</v>
      </c>
      <c r="BB85" s="26">
        <v>9100.32</v>
      </c>
      <c r="BC85" s="27">
        <v>0.964415383474105</v>
      </c>
      <c r="BD85" s="26">
        <v>335.780000000001</v>
      </c>
      <c r="BE85" s="23">
        <v>17642</v>
      </c>
      <c r="BF85" s="23">
        <v>2279906</v>
      </c>
      <c r="BG85" s="23">
        <v>1953179</v>
      </c>
      <c r="BH85" s="23">
        <v>3964</v>
      </c>
      <c r="BI85" s="23">
        <v>10754</v>
      </c>
      <c r="BJ85" s="23">
        <v>2774</v>
      </c>
      <c r="BK85" s="24" t="s">
        <v>314</v>
      </c>
      <c r="BL85" s="24">
        <v>2014</v>
      </c>
      <c r="BM85" s="23">
        <v>2004973</v>
      </c>
      <c r="BN85" s="23">
        <v>1844434</v>
      </c>
      <c r="BO85" s="27">
        <v>0.8794103791998441</v>
      </c>
      <c r="BP85" s="23">
        <v>2770</v>
      </c>
      <c r="BQ85" s="23">
        <v>2770</v>
      </c>
      <c r="BR85" s="27">
        <v>0.257578575413799</v>
      </c>
      <c r="BS85" s="23">
        <v>2257886</v>
      </c>
      <c r="BT85" s="27">
        <v>0.990341707070379</v>
      </c>
      <c r="BU85" s="23">
        <v>6587</v>
      </c>
      <c r="BV85" s="27">
        <v>0.612516273014692</v>
      </c>
      <c r="BW85" s="23">
        <v>371</v>
      </c>
      <c r="BX85" s="23">
        <v>177</v>
      </c>
      <c r="BY85" s="27">
        <v>0.47708894878706204</v>
      </c>
      <c r="BZ85" s="23">
        <v>111</v>
      </c>
      <c r="CA85" s="27">
        <v>0.29919137466307305</v>
      </c>
      <c r="CB85" s="23">
        <v>33</v>
      </c>
      <c r="CC85" s="27">
        <v>0.08894878706199459</v>
      </c>
      <c r="CD85" s="23">
        <v>1480</v>
      </c>
      <c r="CE85" s="23">
        <v>7439</v>
      </c>
      <c r="CF85" s="23">
        <v>424</v>
      </c>
      <c r="CG85" s="23">
        <v>1</v>
      </c>
      <c r="CH85" s="23">
        <v>6</v>
      </c>
      <c r="CI85" s="23">
        <v>0</v>
      </c>
      <c r="CJ85" s="23">
        <v>44395091</v>
      </c>
      <c r="CK85" s="23">
        <v>148188</v>
      </c>
      <c r="CL85" s="23">
        <v>55152</v>
      </c>
      <c r="CM85" s="24">
        <v>1</v>
      </c>
      <c r="CN85" s="23">
        <v>1224</v>
      </c>
      <c r="CO85" s="23">
        <v>276</v>
      </c>
      <c r="CP85" s="24">
        <v>0</v>
      </c>
      <c r="CQ85" s="24">
        <v>1</v>
      </c>
      <c r="CR85" s="24" t="s">
        <v>105</v>
      </c>
      <c r="CS85" s="23">
        <v>1094</v>
      </c>
      <c r="CT85" s="23">
        <v>633</v>
      </c>
      <c r="CU85" s="23">
        <v>4155</v>
      </c>
    </row>
    <row r="86" spans="1:99" ht="27">
      <c r="A86" s="20">
        <v>83</v>
      </c>
      <c r="B86" s="21" t="s">
        <v>315</v>
      </c>
      <c r="C86" s="22" t="s">
        <v>116</v>
      </c>
      <c r="D86" s="23">
        <v>1028583</v>
      </c>
      <c r="E86" s="24">
        <v>3</v>
      </c>
      <c r="F86" s="24">
        <v>3</v>
      </c>
      <c r="G86" s="24">
        <v>35</v>
      </c>
      <c r="H86" s="24">
        <v>34.4</v>
      </c>
      <c r="I86" s="25">
        <v>336600.98</v>
      </c>
      <c r="J86" s="25">
        <v>12899.02</v>
      </c>
      <c r="K86" s="25">
        <v>92538.2</v>
      </c>
      <c r="L86" s="25">
        <v>1300</v>
      </c>
      <c r="M86" s="24">
        <v>2</v>
      </c>
      <c r="N86" s="24">
        <v>8</v>
      </c>
      <c r="O86" s="26">
        <v>1271.53</v>
      </c>
      <c r="P86" s="26">
        <v>1228.23</v>
      </c>
      <c r="Q86" s="24">
        <v>7.45</v>
      </c>
      <c r="R86" s="23">
        <v>1</v>
      </c>
      <c r="S86" s="26">
        <v>28.3</v>
      </c>
      <c r="T86" s="24">
        <v>535</v>
      </c>
      <c r="U86" s="24">
        <v>15</v>
      </c>
      <c r="V86" s="26">
        <v>23632.43</v>
      </c>
      <c r="W86" s="24" t="s">
        <v>105</v>
      </c>
      <c r="X86" s="26">
        <v>1225.9</v>
      </c>
      <c r="Y86" s="27">
        <v>0.975623343652758</v>
      </c>
      <c r="Z86" s="26">
        <v>23306.9</v>
      </c>
      <c r="AA86" s="27">
        <v>0.9862252844925381</v>
      </c>
      <c r="AB86" s="26">
        <v>19624.75</v>
      </c>
      <c r="AC86" s="27">
        <v>0.8304160850153791</v>
      </c>
      <c r="AD86" s="26">
        <v>4915.5</v>
      </c>
      <c r="AE86" s="26">
        <v>3099</v>
      </c>
      <c r="AF86" s="27">
        <v>0.6304546841623441</v>
      </c>
      <c r="AG86" s="26">
        <v>11100</v>
      </c>
      <c r="AH86" s="26">
        <v>0</v>
      </c>
      <c r="AI86" s="23">
        <v>25</v>
      </c>
      <c r="AJ86" s="25">
        <v>137376.05</v>
      </c>
      <c r="AK86" s="24">
        <v>1</v>
      </c>
      <c r="AL86" s="24">
        <v>61</v>
      </c>
      <c r="AM86" s="24">
        <v>47</v>
      </c>
      <c r="AN86" s="24">
        <v>4</v>
      </c>
      <c r="AO86" s="24">
        <v>92</v>
      </c>
      <c r="AP86" s="24">
        <v>41</v>
      </c>
      <c r="AQ86" s="24">
        <v>15</v>
      </c>
      <c r="AR86" s="24">
        <v>114</v>
      </c>
      <c r="AS86" s="24">
        <v>46</v>
      </c>
      <c r="AT86" s="24">
        <v>39</v>
      </c>
      <c r="AU86" s="24">
        <v>5</v>
      </c>
      <c r="AV86" s="26">
        <v>10212</v>
      </c>
      <c r="AW86" s="24">
        <v>0</v>
      </c>
      <c r="AX86" s="26">
        <v>0</v>
      </c>
      <c r="AY86" s="24" t="s">
        <v>105</v>
      </c>
      <c r="AZ86" s="26">
        <v>4762.88</v>
      </c>
      <c r="BA86" s="26">
        <v>34180.7</v>
      </c>
      <c r="BB86" s="26">
        <v>23632.43</v>
      </c>
      <c r="BC86" s="27">
        <v>0.691396899419848</v>
      </c>
      <c r="BD86" s="26">
        <v>9739.35</v>
      </c>
      <c r="BE86" s="23">
        <v>19448</v>
      </c>
      <c r="BF86" s="23">
        <v>6882448</v>
      </c>
      <c r="BG86" s="23">
        <v>3033300</v>
      </c>
      <c r="BH86" s="23">
        <v>877</v>
      </c>
      <c r="BI86" s="23">
        <v>17243</v>
      </c>
      <c r="BJ86" s="23">
        <v>2800</v>
      </c>
      <c r="BK86" s="24" t="s">
        <v>316</v>
      </c>
      <c r="BL86" s="24">
        <v>2007</v>
      </c>
      <c r="BM86" s="23">
        <v>5521220</v>
      </c>
      <c r="BN86" s="23">
        <v>3000000</v>
      </c>
      <c r="BO86" s="27">
        <v>0.8022174668083221</v>
      </c>
      <c r="BP86" s="23">
        <v>16826</v>
      </c>
      <c r="BQ86" s="23">
        <v>2800</v>
      </c>
      <c r="BR86" s="27">
        <v>0.9758162732703131</v>
      </c>
      <c r="BS86" s="23">
        <v>6145900</v>
      </c>
      <c r="BT86" s="27">
        <v>0.892981683261537</v>
      </c>
      <c r="BU86" s="23">
        <v>16826</v>
      </c>
      <c r="BV86" s="27">
        <v>0.9758162732703131</v>
      </c>
      <c r="BW86" s="23">
        <v>710</v>
      </c>
      <c r="BX86" s="23">
        <v>189</v>
      </c>
      <c r="BY86" s="27">
        <v>0.26619718309859103</v>
      </c>
      <c r="BZ86" s="23">
        <v>201</v>
      </c>
      <c r="CA86" s="27">
        <v>0.283098591549296</v>
      </c>
      <c r="CB86" s="23">
        <v>292</v>
      </c>
      <c r="CC86" s="27">
        <v>0.41126760563380305</v>
      </c>
      <c r="CD86" s="23">
        <v>2064</v>
      </c>
      <c r="CE86" s="23">
        <v>8430</v>
      </c>
      <c r="CF86" s="23">
        <v>1921</v>
      </c>
      <c r="CG86" s="23">
        <v>4</v>
      </c>
      <c r="CH86" s="23">
        <v>43</v>
      </c>
      <c r="CI86" s="23">
        <v>0</v>
      </c>
      <c r="CJ86" s="23">
        <v>2624676</v>
      </c>
      <c r="CK86" s="23">
        <v>274160</v>
      </c>
      <c r="CL86" s="23">
        <v>104371</v>
      </c>
      <c r="CM86" s="24">
        <v>1</v>
      </c>
      <c r="CN86" s="23">
        <v>1549</v>
      </c>
      <c r="CO86" s="23">
        <v>112</v>
      </c>
      <c r="CP86" s="24">
        <v>2</v>
      </c>
      <c r="CQ86" s="24">
        <v>0</v>
      </c>
      <c r="CR86" s="24" t="s">
        <v>105</v>
      </c>
      <c r="CS86" s="23">
        <v>1914</v>
      </c>
      <c r="CT86" s="23">
        <v>2147</v>
      </c>
      <c r="CU86" s="23">
        <v>7562</v>
      </c>
    </row>
    <row r="87" spans="1:99" ht="27">
      <c r="A87" s="20">
        <v>84</v>
      </c>
      <c r="B87" s="21" t="s">
        <v>317</v>
      </c>
      <c r="C87" s="22" t="s">
        <v>318</v>
      </c>
      <c r="D87" s="23">
        <v>558623</v>
      </c>
      <c r="E87" s="24">
        <v>3</v>
      </c>
      <c r="F87" s="24">
        <v>2.8</v>
      </c>
      <c r="G87" s="24">
        <v>27</v>
      </c>
      <c r="H87" s="24">
        <v>26.2</v>
      </c>
      <c r="I87" s="25">
        <v>141446.82</v>
      </c>
      <c r="J87" s="25">
        <v>105231.22</v>
      </c>
      <c r="K87" s="25">
        <v>89016.01</v>
      </c>
      <c r="L87" s="25">
        <v>329872.35</v>
      </c>
      <c r="M87" s="24">
        <v>2</v>
      </c>
      <c r="N87" s="24">
        <v>4</v>
      </c>
      <c r="O87" s="26">
        <v>622.11</v>
      </c>
      <c r="P87" s="26">
        <v>630.26</v>
      </c>
      <c r="Q87" s="24">
        <v>0</v>
      </c>
      <c r="R87" s="23">
        <v>0</v>
      </c>
      <c r="S87" s="26">
        <v>140.05</v>
      </c>
      <c r="T87" s="24">
        <v>0</v>
      </c>
      <c r="U87" s="24">
        <v>11</v>
      </c>
      <c r="V87" s="26">
        <v>23504.11</v>
      </c>
      <c r="W87" s="24" t="s">
        <v>105</v>
      </c>
      <c r="X87" s="26">
        <v>771.11</v>
      </c>
      <c r="Y87" s="27">
        <v>1.00103854292428</v>
      </c>
      <c r="Z87" s="26">
        <v>21000</v>
      </c>
      <c r="AA87" s="27">
        <v>0.893460760692492</v>
      </c>
      <c r="AB87" s="26">
        <v>8152.3</v>
      </c>
      <c r="AC87" s="27">
        <v>0.34684572187587603</v>
      </c>
      <c r="AD87" s="26">
        <v>3828</v>
      </c>
      <c r="AE87" s="26">
        <v>0</v>
      </c>
      <c r="AF87" s="27">
        <v>0</v>
      </c>
      <c r="AG87" s="26">
        <v>4986</v>
      </c>
      <c r="AH87" s="26">
        <v>404.9</v>
      </c>
      <c r="AI87" s="23">
        <v>55</v>
      </c>
      <c r="AJ87" s="25">
        <v>16190</v>
      </c>
      <c r="AK87" s="24">
        <v>0</v>
      </c>
      <c r="AL87" s="24">
        <v>97</v>
      </c>
      <c r="AM87" s="24">
        <v>76</v>
      </c>
      <c r="AN87" s="24">
        <v>17</v>
      </c>
      <c r="AO87" s="24">
        <v>54</v>
      </c>
      <c r="AP87" s="24">
        <v>13</v>
      </c>
      <c r="AQ87" s="24">
        <v>22</v>
      </c>
      <c r="AR87" s="24">
        <v>112</v>
      </c>
      <c r="AS87" s="24">
        <v>14</v>
      </c>
      <c r="AT87" s="24">
        <v>49</v>
      </c>
      <c r="AU87" s="24">
        <v>9</v>
      </c>
      <c r="AV87" s="26">
        <v>3949.74</v>
      </c>
      <c r="AW87" s="24">
        <v>1</v>
      </c>
      <c r="AX87" s="26">
        <v>780</v>
      </c>
      <c r="AY87" s="24" t="s">
        <v>110</v>
      </c>
      <c r="AZ87" s="26">
        <v>0</v>
      </c>
      <c r="BA87" s="26">
        <v>24812.21</v>
      </c>
      <c r="BB87" s="26">
        <v>23504.11</v>
      </c>
      <c r="BC87" s="27">
        <v>0.947279988360569</v>
      </c>
      <c r="BD87" s="26">
        <v>1308.1</v>
      </c>
      <c r="BE87" s="23">
        <v>204992</v>
      </c>
      <c r="BF87" s="23">
        <v>2550401</v>
      </c>
      <c r="BG87" s="23">
        <v>932941</v>
      </c>
      <c r="BH87" s="23">
        <v>6237</v>
      </c>
      <c r="BI87" s="23">
        <v>14779</v>
      </c>
      <c r="BJ87" s="23">
        <v>2287</v>
      </c>
      <c r="BK87" s="24" t="s">
        <v>319</v>
      </c>
      <c r="BL87" s="44">
        <v>41949</v>
      </c>
      <c r="BM87" s="23">
        <v>2225391</v>
      </c>
      <c r="BN87" s="23">
        <v>932941</v>
      </c>
      <c r="BO87" s="27">
        <v>0.8725651377959781</v>
      </c>
      <c r="BP87" s="23">
        <v>6039</v>
      </c>
      <c r="BQ87" s="23">
        <v>2287</v>
      </c>
      <c r="BR87" s="27">
        <v>0.408620339671155</v>
      </c>
      <c r="BS87" s="23">
        <v>2258203</v>
      </c>
      <c r="BT87" s="27">
        <v>0.8854305656247781</v>
      </c>
      <c r="BU87" s="23">
        <v>6039</v>
      </c>
      <c r="BV87" s="27">
        <v>0.408620339671155</v>
      </c>
      <c r="BW87" s="23">
        <v>755</v>
      </c>
      <c r="BX87" s="23">
        <v>256</v>
      </c>
      <c r="BY87" s="27">
        <v>0.33907284768211904</v>
      </c>
      <c r="BZ87" s="23">
        <v>365</v>
      </c>
      <c r="CA87" s="27">
        <v>0.48344370860927205</v>
      </c>
      <c r="CB87" s="23">
        <v>133</v>
      </c>
      <c r="CC87" s="27">
        <v>0.17615894039735103</v>
      </c>
      <c r="CD87" s="23">
        <v>2676</v>
      </c>
      <c r="CE87" s="23">
        <v>13799</v>
      </c>
      <c r="CF87" s="23">
        <v>966</v>
      </c>
      <c r="CG87" s="23">
        <v>11</v>
      </c>
      <c r="CH87" s="23">
        <v>12</v>
      </c>
      <c r="CI87" s="23">
        <v>6</v>
      </c>
      <c r="CJ87" s="23">
        <v>7389765</v>
      </c>
      <c r="CK87" s="23">
        <v>334438</v>
      </c>
      <c r="CL87" s="23">
        <v>113701</v>
      </c>
      <c r="CM87" s="24">
        <v>2</v>
      </c>
      <c r="CN87" s="23">
        <v>1970</v>
      </c>
      <c r="CO87" s="23">
        <v>0</v>
      </c>
      <c r="CP87" s="24">
        <v>3</v>
      </c>
      <c r="CQ87" s="24">
        <v>1</v>
      </c>
      <c r="CR87" s="24" t="s">
        <v>110</v>
      </c>
      <c r="CS87" s="23">
        <v>1972</v>
      </c>
      <c r="CT87" s="23">
        <v>1791</v>
      </c>
      <c r="CU87" s="23">
        <v>8409</v>
      </c>
    </row>
    <row r="88" spans="1:99" ht="13.5">
      <c r="A88" s="20">
        <v>85</v>
      </c>
      <c r="B88" s="21" t="s">
        <v>320</v>
      </c>
      <c r="C88" s="22" t="s">
        <v>321</v>
      </c>
      <c r="D88" s="23">
        <v>655506</v>
      </c>
      <c r="E88" s="24">
        <v>3</v>
      </c>
      <c r="F88" s="24">
        <v>2.8</v>
      </c>
      <c r="G88" s="24">
        <v>26</v>
      </c>
      <c r="H88" s="24">
        <v>24.4</v>
      </c>
      <c r="I88" s="25">
        <v>130750</v>
      </c>
      <c r="J88" s="25">
        <v>343725</v>
      </c>
      <c r="K88" s="25">
        <v>12000</v>
      </c>
      <c r="L88" s="25">
        <v>11000</v>
      </c>
      <c r="M88" s="24">
        <v>0</v>
      </c>
      <c r="N88" s="24">
        <v>0</v>
      </c>
      <c r="O88" s="26" t="s">
        <v>126</v>
      </c>
      <c r="P88" s="26">
        <v>327.87</v>
      </c>
      <c r="Q88" s="24">
        <v>0</v>
      </c>
      <c r="R88" s="23">
        <v>0</v>
      </c>
      <c r="S88" s="26">
        <v>31.8</v>
      </c>
      <c r="T88" s="24">
        <v>2</v>
      </c>
      <c r="U88" s="24">
        <v>46</v>
      </c>
      <c r="V88" s="26">
        <v>27529</v>
      </c>
      <c r="W88" s="24" t="s">
        <v>105</v>
      </c>
      <c r="X88" s="26">
        <v>128</v>
      </c>
      <c r="Y88" s="27">
        <v>0.35588178052103303</v>
      </c>
      <c r="Z88" s="26" t="s">
        <v>126</v>
      </c>
      <c r="AA88" s="27" t="s">
        <v>129</v>
      </c>
      <c r="AB88" s="26" t="s">
        <v>126</v>
      </c>
      <c r="AC88" s="27" t="s">
        <v>129</v>
      </c>
      <c r="AD88" s="26">
        <v>5326</v>
      </c>
      <c r="AE88" s="26">
        <v>5326</v>
      </c>
      <c r="AF88" s="27">
        <v>1</v>
      </c>
      <c r="AG88" s="26">
        <v>6534</v>
      </c>
      <c r="AH88" s="26">
        <v>0</v>
      </c>
      <c r="AI88" s="23">
        <v>115</v>
      </c>
      <c r="AJ88" s="25">
        <v>23694</v>
      </c>
      <c r="AK88" s="24">
        <v>1</v>
      </c>
      <c r="AL88" s="24">
        <v>215</v>
      </c>
      <c r="AM88" s="24">
        <v>183</v>
      </c>
      <c r="AN88" s="24">
        <v>2</v>
      </c>
      <c r="AO88" s="24">
        <v>68</v>
      </c>
      <c r="AP88" s="24">
        <v>37</v>
      </c>
      <c r="AQ88" s="24">
        <v>11</v>
      </c>
      <c r="AR88" s="24">
        <v>28</v>
      </c>
      <c r="AS88" s="24">
        <v>5</v>
      </c>
      <c r="AT88" s="24">
        <v>2</v>
      </c>
      <c r="AU88" s="24">
        <v>0</v>
      </c>
      <c r="AV88" s="26">
        <v>4467.62</v>
      </c>
      <c r="AW88" s="24">
        <v>1</v>
      </c>
      <c r="AX88" s="26">
        <v>2147</v>
      </c>
      <c r="AY88" s="24" t="s">
        <v>110</v>
      </c>
      <c r="AZ88" s="26">
        <v>0</v>
      </c>
      <c r="BA88" s="26">
        <v>31681</v>
      </c>
      <c r="BB88" s="26">
        <v>27529</v>
      </c>
      <c r="BC88" s="27">
        <v>0.8689435308228911</v>
      </c>
      <c r="BD88" s="26">
        <v>4152</v>
      </c>
      <c r="BE88" s="23">
        <v>253918</v>
      </c>
      <c r="BF88" s="23">
        <v>4899237</v>
      </c>
      <c r="BG88" s="23">
        <v>1785551</v>
      </c>
      <c r="BH88" s="23">
        <v>5236</v>
      </c>
      <c r="BI88" s="23">
        <v>83597</v>
      </c>
      <c r="BJ88" s="23">
        <v>6333</v>
      </c>
      <c r="BK88" s="24" t="s">
        <v>322</v>
      </c>
      <c r="BL88" s="24" t="s">
        <v>323</v>
      </c>
      <c r="BM88" s="23">
        <v>4248454</v>
      </c>
      <c r="BN88" s="23">
        <v>1695260</v>
      </c>
      <c r="BO88" s="27">
        <v>0.867166458777152</v>
      </c>
      <c r="BP88" s="23">
        <v>58043</v>
      </c>
      <c r="BQ88" s="23">
        <v>6333</v>
      </c>
      <c r="BR88" s="27">
        <v>0.694319174133043</v>
      </c>
      <c r="BS88" s="23">
        <v>4476462</v>
      </c>
      <c r="BT88" s="27">
        <v>0.9137059505388291</v>
      </c>
      <c r="BU88" s="23">
        <v>61182</v>
      </c>
      <c r="BV88" s="27">
        <v>0.7318683684821231</v>
      </c>
      <c r="BW88" s="23">
        <v>912</v>
      </c>
      <c r="BX88" s="23">
        <v>450</v>
      </c>
      <c r="BY88" s="27">
        <v>0.49342105263157904</v>
      </c>
      <c r="BZ88" s="23">
        <v>355</v>
      </c>
      <c r="CA88" s="27">
        <v>0.389254385964912</v>
      </c>
      <c r="CB88" s="23">
        <v>78</v>
      </c>
      <c r="CC88" s="27">
        <v>0.0855263157894737</v>
      </c>
      <c r="CD88" s="23">
        <v>3703</v>
      </c>
      <c r="CE88" s="23">
        <v>10181</v>
      </c>
      <c r="CF88" s="23">
        <v>1258</v>
      </c>
      <c r="CG88" s="23">
        <v>8</v>
      </c>
      <c r="CH88" s="23">
        <v>9</v>
      </c>
      <c r="CI88" s="23">
        <v>0</v>
      </c>
      <c r="CJ88" s="23">
        <v>73927209</v>
      </c>
      <c r="CK88" s="23">
        <v>1379148</v>
      </c>
      <c r="CL88" s="23" t="s">
        <v>126</v>
      </c>
      <c r="CM88" s="24">
        <v>1</v>
      </c>
      <c r="CN88" s="23">
        <v>350</v>
      </c>
      <c r="CO88" s="23">
        <v>300</v>
      </c>
      <c r="CP88" s="24">
        <v>0</v>
      </c>
      <c r="CQ88" s="24">
        <v>0</v>
      </c>
      <c r="CR88" s="24" t="s">
        <v>105</v>
      </c>
      <c r="CS88" s="23">
        <v>579</v>
      </c>
      <c r="CT88" s="23">
        <v>272</v>
      </c>
      <c r="CU88" s="23">
        <v>4604</v>
      </c>
    </row>
    <row r="89" spans="1:99" ht="13.5">
      <c r="A89" s="20">
        <v>86</v>
      </c>
      <c r="B89" s="21" t="s">
        <v>324</v>
      </c>
      <c r="C89" s="22" t="s">
        <v>149</v>
      </c>
      <c r="D89" s="23">
        <v>442696</v>
      </c>
      <c r="E89" s="24">
        <v>4</v>
      </c>
      <c r="F89" s="24">
        <v>4</v>
      </c>
      <c r="G89" s="24">
        <v>16</v>
      </c>
      <c r="H89" s="24">
        <v>15.5</v>
      </c>
      <c r="I89" s="25">
        <v>105000</v>
      </c>
      <c r="J89" s="25" t="s">
        <v>126</v>
      </c>
      <c r="K89" s="25">
        <v>5500</v>
      </c>
      <c r="L89" s="25" t="s">
        <v>126</v>
      </c>
      <c r="M89" s="24">
        <v>1</v>
      </c>
      <c r="N89" s="24">
        <v>2</v>
      </c>
      <c r="O89" s="26">
        <v>149.52</v>
      </c>
      <c r="P89" s="26">
        <v>394.67</v>
      </c>
      <c r="Q89" s="24">
        <v>0</v>
      </c>
      <c r="R89" s="23">
        <v>0</v>
      </c>
      <c r="S89" s="26">
        <v>11.85</v>
      </c>
      <c r="T89" s="24">
        <v>571</v>
      </c>
      <c r="U89" s="24">
        <v>1</v>
      </c>
      <c r="V89" s="26">
        <v>25449</v>
      </c>
      <c r="W89" s="24" t="s">
        <v>105</v>
      </c>
      <c r="X89" s="26">
        <v>610</v>
      </c>
      <c r="Y89" s="27">
        <v>1.5005411787857899</v>
      </c>
      <c r="Z89" s="26" t="s">
        <v>126</v>
      </c>
      <c r="AA89" s="27" t="s">
        <v>129</v>
      </c>
      <c r="AB89" s="26">
        <v>19600</v>
      </c>
      <c r="AC89" s="27">
        <v>0.770167786553499</v>
      </c>
      <c r="AD89" s="26">
        <v>5375.93</v>
      </c>
      <c r="AE89" s="26">
        <v>5375.93</v>
      </c>
      <c r="AF89" s="27">
        <v>1</v>
      </c>
      <c r="AG89" s="26">
        <v>9750</v>
      </c>
      <c r="AH89" s="26">
        <v>0</v>
      </c>
      <c r="AI89" s="23">
        <v>0</v>
      </c>
      <c r="AJ89" s="25">
        <v>27800</v>
      </c>
      <c r="AK89" s="24">
        <v>0</v>
      </c>
      <c r="AL89" s="24">
        <v>239</v>
      </c>
      <c r="AM89" s="24">
        <v>185</v>
      </c>
      <c r="AN89" s="24">
        <v>4</v>
      </c>
      <c r="AO89" s="24">
        <v>42</v>
      </c>
      <c r="AP89" s="24">
        <v>26</v>
      </c>
      <c r="AQ89" s="24">
        <v>5</v>
      </c>
      <c r="AR89" s="24">
        <v>68</v>
      </c>
      <c r="AS89" s="24">
        <v>40</v>
      </c>
      <c r="AT89" s="24">
        <v>10</v>
      </c>
      <c r="AU89" s="24">
        <v>9</v>
      </c>
      <c r="AV89" s="26">
        <v>4579.05</v>
      </c>
      <c r="AW89" s="24">
        <v>0</v>
      </c>
      <c r="AX89" s="26">
        <v>0</v>
      </c>
      <c r="AY89" s="24" t="s">
        <v>110</v>
      </c>
      <c r="AZ89" s="26">
        <v>0</v>
      </c>
      <c r="BA89" s="26">
        <v>40789</v>
      </c>
      <c r="BB89" s="26">
        <v>25449</v>
      </c>
      <c r="BC89" s="27">
        <v>0.6239182132437671</v>
      </c>
      <c r="BD89" s="26">
        <v>15340</v>
      </c>
      <c r="BE89" s="23">
        <v>358380</v>
      </c>
      <c r="BF89" s="23">
        <v>6703186</v>
      </c>
      <c r="BG89" s="23">
        <v>0</v>
      </c>
      <c r="BH89" s="23">
        <v>11098</v>
      </c>
      <c r="BI89" s="23">
        <v>24544</v>
      </c>
      <c r="BJ89" s="23">
        <v>0</v>
      </c>
      <c r="BK89" s="24" t="s">
        <v>325</v>
      </c>
      <c r="BL89" s="24">
        <v>2011</v>
      </c>
      <c r="BM89" s="23">
        <v>5747980</v>
      </c>
      <c r="BN89" s="23">
        <v>0</v>
      </c>
      <c r="BO89" s="27">
        <v>0.857499702380331</v>
      </c>
      <c r="BP89" s="23">
        <v>7738</v>
      </c>
      <c r="BQ89" s="23">
        <v>0</v>
      </c>
      <c r="BR89" s="27">
        <v>0.31527053455019605</v>
      </c>
      <c r="BS89" s="23">
        <v>6703186</v>
      </c>
      <c r="BT89" s="27">
        <v>1</v>
      </c>
      <c r="BU89" s="23">
        <v>24544</v>
      </c>
      <c r="BV89" s="27">
        <v>1</v>
      </c>
      <c r="BW89" s="23">
        <v>940</v>
      </c>
      <c r="BX89" s="23">
        <v>692</v>
      </c>
      <c r="BY89" s="27">
        <v>0.7361702127659571</v>
      </c>
      <c r="BZ89" s="23">
        <v>91</v>
      </c>
      <c r="CA89" s="27">
        <v>0.0968085106382979</v>
      </c>
      <c r="CB89" s="23">
        <v>109</v>
      </c>
      <c r="CC89" s="27">
        <v>0.11595744680851101</v>
      </c>
      <c r="CD89" s="23">
        <v>3208</v>
      </c>
      <c r="CE89" s="23">
        <v>12587</v>
      </c>
      <c r="CF89" s="23">
        <v>800</v>
      </c>
      <c r="CG89" s="23">
        <v>15</v>
      </c>
      <c r="CH89" s="23">
        <v>21</v>
      </c>
      <c r="CI89" s="23">
        <v>0</v>
      </c>
      <c r="CJ89" s="23">
        <v>31767646</v>
      </c>
      <c r="CK89" s="23">
        <v>403908</v>
      </c>
      <c r="CL89" s="23">
        <v>115030</v>
      </c>
      <c r="CM89" s="24">
        <v>1</v>
      </c>
      <c r="CN89" s="23">
        <v>220</v>
      </c>
      <c r="CO89" s="23">
        <v>0</v>
      </c>
      <c r="CP89" s="24">
        <v>2</v>
      </c>
      <c r="CQ89" s="24">
        <v>0</v>
      </c>
      <c r="CR89" s="24" t="s">
        <v>105</v>
      </c>
      <c r="CS89" s="23">
        <v>1800</v>
      </c>
      <c r="CT89" s="23">
        <v>480</v>
      </c>
      <c r="CU89" s="23">
        <v>5708</v>
      </c>
    </row>
    <row r="90" spans="1:101" s="43" customFormat="1" ht="13.5">
      <c r="A90" s="20">
        <v>87</v>
      </c>
      <c r="B90" s="21" t="s">
        <v>326</v>
      </c>
      <c r="C90" s="22" t="s">
        <v>157</v>
      </c>
      <c r="D90" s="23">
        <v>384604</v>
      </c>
      <c r="E90" s="24">
        <v>3</v>
      </c>
      <c r="F90" s="24">
        <v>3</v>
      </c>
      <c r="G90" s="24">
        <v>26</v>
      </c>
      <c r="H90" s="24">
        <v>23.9</v>
      </c>
      <c r="I90" s="25">
        <v>239343.24</v>
      </c>
      <c r="J90" s="25">
        <v>4335.91</v>
      </c>
      <c r="K90" s="25">
        <v>9943.9</v>
      </c>
      <c r="L90" s="25">
        <v>385985.2</v>
      </c>
      <c r="M90" s="24">
        <v>0</v>
      </c>
      <c r="N90" s="24">
        <v>0</v>
      </c>
      <c r="O90" s="26">
        <v>413.78</v>
      </c>
      <c r="P90" s="26">
        <v>376.6</v>
      </c>
      <c r="Q90" s="24">
        <v>0</v>
      </c>
      <c r="R90" s="23">
        <v>3245</v>
      </c>
      <c r="S90" s="26">
        <v>25.18</v>
      </c>
      <c r="T90" s="24">
        <v>1176</v>
      </c>
      <c r="U90" s="24">
        <v>12</v>
      </c>
      <c r="V90" s="26">
        <v>21096.12</v>
      </c>
      <c r="W90" s="24" t="s">
        <v>105</v>
      </c>
      <c r="X90" s="26">
        <v>201.41</v>
      </c>
      <c r="Y90" s="27">
        <v>0.5012942406292</v>
      </c>
      <c r="Z90" s="26">
        <v>17298.95</v>
      </c>
      <c r="AA90" s="27">
        <v>0.820006238113928</v>
      </c>
      <c r="AB90" s="26">
        <v>11430</v>
      </c>
      <c r="AC90" s="27">
        <v>0.541805791775929</v>
      </c>
      <c r="AD90" s="26">
        <v>4370</v>
      </c>
      <c r="AE90" s="26">
        <v>4355</v>
      </c>
      <c r="AF90" s="27">
        <v>0.9965675057208241</v>
      </c>
      <c r="AG90" s="26">
        <v>6000</v>
      </c>
      <c r="AH90" s="26">
        <v>0</v>
      </c>
      <c r="AI90" s="23">
        <v>0</v>
      </c>
      <c r="AJ90" s="25">
        <v>15997.94</v>
      </c>
      <c r="AK90" s="24">
        <v>1</v>
      </c>
      <c r="AL90" s="24">
        <v>173</v>
      </c>
      <c r="AM90" s="24">
        <v>172</v>
      </c>
      <c r="AN90" s="24">
        <v>7</v>
      </c>
      <c r="AO90" s="24">
        <v>28</v>
      </c>
      <c r="AP90" s="24">
        <v>8</v>
      </c>
      <c r="AQ90" s="24">
        <v>2</v>
      </c>
      <c r="AR90" s="24">
        <v>20</v>
      </c>
      <c r="AS90" s="24">
        <v>5</v>
      </c>
      <c r="AT90" s="24">
        <v>3</v>
      </c>
      <c r="AU90" s="24">
        <v>11</v>
      </c>
      <c r="AV90" s="26">
        <v>3514.1</v>
      </c>
      <c r="AW90" s="24">
        <v>1</v>
      </c>
      <c r="AX90" s="26">
        <v>3100</v>
      </c>
      <c r="AY90" s="24" t="s">
        <v>105</v>
      </c>
      <c r="AZ90" s="26">
        <v>2000</v>
      </c>
      <c r="BA90" s="26">
        <v>23260</v>
      </c>
      <c r="BB90" s="26">
        <v>21096.12</v>
      </c>
      <c r="BC90" s="27">
        <v>0.906969905417025</v>
      </c>
      <c r="BD90" s="26">
        <v>2163.88</v>
      </c>
      <c r="BE90" s="23">
        <v>721093</v>
      </c>
      <c r="BF90" s="23">
        <v>3427073</v>
      </c>
      <c r="BG90" s="23">
        <v>2895726</v>
      </c>
      <c r="BH90" s="23">
        <v>375</v>
      </c>
      <c r="BI90" s="23">
        <v>36015</v>
      </c>
      <c r="BJ90" s="23">
        <v>3731</v>
      </c>
      <c r="BK90" s="24" t="s">
        <v>327</v>
      </c>
      <c r="BL90" s="24">
        <v>2015</v>
      </c>
      <c r="BM90" s="23">
        <v>1380656</v>
      </c>
      <c r="BN90" s="23">
        <v>1365896</v>
      </c>
      <c r="BO90" s="27">
        <v>0.402867403174662</v>
      </c>
      <c r="BP90" s="23">
        <v>4028</v>
      </c>
      <c r="BQ90" s="23">
        <v>3731</v>
      </c>
      <c r="BR90" s="27">
        <v>0.11184228793558201</v>
      </c>
      <c r="BS90" s="23">
        <v>2723542</v>
      </c>
      <c r="BT90" s="27">
        <v>0.7947137396839811</v>
      </c>
      <c r="BU90" s="23">
        <v>36015</v>
      </c>
      <c r="BV90" s="27">
        <v>1</v>
      </c>
      <c r="BW90" s="23">
        <v>1194</v>
      </c>
      <c r="BX90" s="23">
        <v>680</v>
      </c>
      <c r="BY90" s="27">
        <v>0.569514237855946</v>
      </c>
      <c r="BZ90" s="23">
        <v>69</v>
      </c>
      <c r="CA90" s="27">
        <v>0.0577889447236181</v>
      </c>
      <c r="CB90" s="23">
        <v>129</v>
      </c>
      <c r="CC90" s="27">
        <v>0.10804020100502501</v>
      </c>
      <c r="CD90" s="23">
        <v>4656</v>
      </c>
      <c r="CE90" s="23">
        <v>21918</v>
      </c>
      <c r="CF90" s="23">
        <v>1995</v>
      </c>
      <c r="CG90" s="23">
        <v>11</v>
      </c>
      <c r="CH90" s="23">
        <v>28</v>
      </c>
      <c r="CI90" s="23">
        <v>0</v>
      </c>
      <c r="CJ90" s="23">
        <v>3104679</v>
      </c>
      <c r="CK90" s="23">
        <v>268788</v>
      </c>
      <c r="CL90" s="23">
        <v>69679</v>
      </c>
      <c r="CM90" s="24">
        <v>0</v>
      </c>
      <c r="CN90" s="23">
        <v>0</v>
      </c>
      <c r="CO90" s="23">
        <v>0</v>
      </c>
      <c r="CP90" s="24">
        <v>3</v>
      </c>
      <c r="CQ90" s="24">
        <v>0</v>
      </c>
      <c r="CR90" s="24" t="s">
        <v>105</v>
      </c>
      <c r="CS90" s="23">
        <v>684</v>
      </c>
      <c r="CT90" s="23">
        <v>430</v>
      </c>
      <c r="CU90" s="23">
        <v>5770</v>
      </c>
      <c r="CV90" s="10"/>
      <c r="CW90" s="10"/>
    </row>
    <row r="91" spans="1:99" ht="13.5">
      <c r="A91" s="20">
        <v>88</v>
      </c>
      <c r="B91" s="21" t="s">
        <v>328</v>
      </c>
      <c r="C91" s="22" t="s">
        <v>247</v>
      </c>
      <c r="D91" s="23">
        <v>390787</v>
      </c>
      <c r="E91" s="24">
        <v>2</v>
      </c>
      <c r="F91" s="24">
        <v>2</v>
      </c>
      <c r="G91" s="24">
        <v>27</v>
      </c>
      <c r="H91" s="24">
        <v>25.6</v>
      </c>
      <c r="I91" s="25">
        <v>88580</v>
      </c>
      <c r="J91" s="25">
        <v>347414</v>
      </c>
      <c r="K91" s="25">
        <v>35922</v>
      </c>
      <c r="L91" s="25">
        <v>0</v>
      </c>
      <c r="M91" s="24">
        <v>7</v>
      </c>
      <c r="N91" s="24">
        <v>0</v>
      </c>
      <c r="O91" s="26">
        <v>201.75</v>
      </c>
      <c r="P91" s="26">
        <v>169.55</v>
      </c>
      <c r="Q91" s="24">
        <v>0</v>
      </c>
      <c r="R91" s="23">
        <v>0</v>
      </c>
      <c r="S91" s="26">
        <v>21.2</v>
      </c>
      <c r="T91" s="24">
        <v>2041</v>
      </c>
      <c r="U91" s="24">
        <v>11.03</v>
      </c>
      <c r="V91" s="26">
        <v>29801.75</v>
      </c>
      <c r="W91" s="24" t="s">
        <v>105</v>
      </c>
      <c r="X91" s="26">
        <v>116</v>
      </c>
      <c r="Y91" s="27">
        <v>0.6081258191349931</v>
      </c>
      <c r="Z91" s="26" t="s">
        <v>126</v>
      </c>
      <c r="AA91" s="27" t="s">
        <v>129</v>
      </c>
      <c r="AB91" s="26" t="s">
        <v>126</v>
      </c>
      <c r="AC91" s="27" t="s">
        <v>129</v>
      </c>
      <c r="AD91" s="26">
        <v>9451</v>
      </c>
      <c r="AE91" s="26">
        <v>9101</v>
      </c>
      <c r="AF91" s="27">
        <v>0.9629668818114491</v>
      </c>
      <c r="AG91" s="26">
        <v>11321</v>
      </c>
      <c r="AH91" s="26">
        <v>0</v>
      </c>
      <c r="AI91" s="23">
        <v>935</v>
      </c>
      <c r="AJ91" s="25">
        <v>1213</v>
      </c>
      <c r="AK91" s="24">
        <v>1</v>
      </c>
      <c r="AL91" s="24">
        <v>470</v>
      </c>
      <c r="AM91" s="24">
        <v>360</v>
      </c>
      <c r="AN91" s="24">
        <v>29</v>
      </c>
      <c r="AO91" s="24">
        <v>44</v>
      </c>
      <c r="AP91" s="24">
        <v>10</v>
      </c>
      <c r="AQ91" s="24">
        <v>0</v>
      </c>
      <c r="AR91" s="24">
        <v>94</v>
      </c>
      <c r="AS91" s="24">
        <v>36</v>
      </c>
      <c r="AT91" s="24">
        <v>12</v>
      </c>
      <c r="AU91" s="24">
        <v>85</v>
      </c>
      <c r="AV91" s="26">
        <v>9496.12</v>
      </c>
      <c r="AW91" s="24">
        <v>1</v>
      </c>
      <c r="AX91" s="26">
        <v>1000</v>
      </c>
      <c r="AY91" s="24" t="s">
        <v>110</v>
      </c>
      <c r="AZ91" s="26">
        <v>0</v>
      </c>
      <c r="BA91" s="26">
        <v>30000</v>
      </c>
      <c r="BB91" s="26">
        <v>29801.75</v>
      </c>
      <c r="BC91" s="27">
        <v>0.9933916666666671</v>
      </c>
      <c r="BD91" s="26">
        <v>198.25</v>
      </c>
      <c r="BE91" s="23">
        <v>38645</v>
      </c>
      <c r="BF91" s="23">
        <v>3169237</v>
      </c>
      <c r="BG91" s="23">
        <v>2389714</v>
      </c>
      <c r="BH91" s="23">
        <v>3036</v>
      </c>
      <c r="BI91" s="23">
        <v>82636</v>
      </c>
      <c r="BJ91" s="23">
        <v>0</v>
      </c>
      <c r="BK91" s="24" t="s">
        <v>329</v>
      </c>
      <c r="BL91" s="24">
        <v>2007</v>
      </c>
      <c r="BM91" s="23">
        <v>2987411</v>
      </c>
      <c r="BN91" s="23">
        <v>2342529</v>
      </c>
      <c r="BO91" s="27">
        <v>0.9426278312414</v>
      </c>
      <c r="BP91" s="23">
        <v>13833</v>
      </c>
      <c r="BQ91" s="23">
        <v>0</v>
      </c>
      <c r="BR91" s="27">
        <v>0.16739677622343802</v>
      </c>
      <c r="BS91" s="23">
        <v>2987411</v>
      </c>
      <c r="BT91" s="27">
        <v>0.9426278312414</v>
      </c>
      <c r="BU91" s="23">
        <v>13833</v>
      </c>
      <c r="BV91" s="27">
        <v>0.16739677622343802</v>
      </c>
      <c r="BW91" s="23">
        <v>828</v>
      </c>
      <c r="BX91" s="23">
        <v>363</v>
      </c>
      <c r="BY91" s="27">
        <v>0.43840579710144906</v>
      </c>
      <c r="BZ91" s="23">
        <v>6</v>
      </c>
      <c r="CA91" s="27">
        <v>0.0072463768115941995</v>
      </c>
      <c r="CB91" s="23">
        <v>180</v>
      </c>
      <c r="CC91" s="27">
        <v>0.21739130434782603</v>
      </c>
      <c r="CD91" s="23">
        <v>3806</v>
      </c>
      <c r="CE91" s="23">
        <v>22015</v>
      </c>
      <c r="CF91" s="23">
        <v>1481</v>
      </c>
      <c r="CG91" s="23">
        <v>3</v>
      </c>
      <c r="CH91" s="23">
        <v>6</v>
      </c>
      <c r="CI91" s="23">
        <v>11</v>
      </c>
      <c r="CJ91" s="23">
        <v>32280000</v>
      </c>
      <c r="CK91" s="23">
        <v>415500</v>
      </c>
      <c r="CL91" s="23">
        <v>100951</v>
      </c>
      <c r="CM91" s="24">
        <v>3</v>
      </c>
      <c r="CN91" s="23">
        <v>997</v>
      </c>
      <c r="CO91" s="23">
        <v>200</v>
      </c>
      <c r="CP91" s="24">
        <v>2</v>
      </c>
      <c r="CQ91" s="24">
        <v>5</v>
      </c>
      <c r="CR91" s="24" t="s">
        <v>110</v>
      </c>
      <c r="CS91" s="23">
        <v>656</v>
      </c>
      <c r="CT91" s="23">
        <v>1992</v>
      </c>
      <c r="CU91" s="23">
        <v>7251</v>
      </c>
    </row>
    <row r="92" spans="1:99" ht="13.5">
      <c r="A92" s="20">
        <v>89</v>
      </c>
      <c r="B92" s="21" t="s">
        <v>330</v>
      </c>
      <c r="C92" s="22" t="s">
        <v>167</v>
      </c>
      <c r="D92" s="23">
        <v>352182</v>
      </c>
      <c r="E92" s="24">
        <v>1</v>
      </c>
      <c r="F92" s="24">
        <v>1</v>
      </c>
      <c r="G92" s="24">
        <v>16</v>
      </c>
      <c r="H92" s="24">
        <v>15.5</v>
      </c>
      <c r="I92" s="25">
        <v>167850</v>
      </c>
      <c r="J92" s="25">
        <v>128844.53</v>
      </c>
      <c r="K92" s="25">
        <v>28907.69</v>
      </c>
      <c r="L92" s="25">
        <v>33645.61</v>
      </c>
      <c r="M92" s="24">
        <v>3</v>
      </c>
      <c r="N92" s="24">
        <v>0</v>
      </c>
      <c r="O92" s="26" t="s">
        <v>126</v>
      </c>
      <c r="P92" s="26">
        <v>295.74</v>
      </c>
      <c r="Q92" s="24">
        <v>0</v>
      </c>
      <c r="R92" s="23">
        <v>12566</v>
      </c>
      <c r="S92" s="26">
        <v>8.15</v>
      </c>
      <c r="T92" s="24">
        <v>331</v>
      </c>
      <c r="U92" s="24">
        <v>5.73</v>
      </c>
      <c r="V92" s="26">
        <v>17950.17</v>
      </c>
      <c r="W92" s="24" t="s">
        <v>105</v>
      </c>
      <c r="X92" s="26">
        <v>317.63</v>
      </c>
      <c r="Y92" s="27">
        <v>1.04521372865181</v>
      </c>
      <c r="Z92" s="26" t="s">
        <v>126</v>
      </c>
      <c r="AA92" s="27" t="s">
        <v>129</v>
      </c>
      <c r="AB92" s="26" t="s">
        <v>126</v>
      </c>
      <c r="AC92" s="27" t="s">
        <v>129</v>
      </c>
      <c r="AD92" s="26">
        <v>3626</v>
      </c>
      <c r="AE92" s="26">
        <v>0</v>
      </c>
      <c r="AF92" s="27">
        <v>0</v>
      </c>
      <c r="AG92" s="26">
        <v>4588.5</v>
      </c>
      <c r="AH92" s="26">
        <v>0</v>
      </c>
      <c r="AI92" s="23">
        <v>0</v>
      </c>
      <c r="AJ92" s="25">
        <v>48045</v>
      </c>
      <c r="AK92" s="24">
        <v>0</v>
      </c>
      <c r="AL92" s="24">
        <v>433</v>
      </c>
      <c r="AM92" s="24">
        <v>381</v>
      </c>
      <c r="AN92" s="24">
        <v>36</v>
      </c>
      <c r="AO92" s="24">
        <v>22</v>
      </c>
      <c r="AP92" s="24">
        <v>3</v>
      </c>
      <c r="AQ92" s="24">
        <v>2</v>
      </c>
      <c r="AR92" s="24">
        <v>115</v>
      </c>
      <c r="AS92" s="24">
        <v>54</v>
      </c>
      <c r="AT92" s="24">
        <v>21</v>
      </c>
      <c r="AU92" s="24">
        <v>2</v>
      </c>
      <c r="AV92" s="26">
        <v>2489.09</v>
      </c>
      <c r="AW92" s="24">
        <v>0</v>
      </c>
      <c r="AX92" s="26">
        <v>0</v>
      </c>
      <c r="AY92" s="24" t="s">
        <v>105</v>
      </c>
      <c r="AZ92" s="26">
        <v>5515</v>
      </c>
      <c r="BA92" s="26">
        <v>19846.6</v>
      </c>
      <c r="BB92" s="26">
        <v>17950.17</v>
      </c>
      <c r="BC92" s="27">
        <v>0.9044455977346241</v>
      </c>
      <c r="BD92" s="26">
        <v>1896.43</v>
      </c>
      <c r="BE92" s="23">
        <v>185985</v>
      </c>
      <c r="BF92" s="23">
        <v>4990377</v>
      </c>
      <c r="BG92" s="23" t="s">
        <v>331</v>
      </c>
      <c r="BH92" s="23">
        <v>1645</v>
      </c>
      <c r="BI92" s="23">
        <v>12525</v>
      </c>
      <c r="BJ92" s="23">
        <v>7180</v>
      </c>
      <c r="BK92" s="24" t="s">
        <v>332</v>
      </c>
      <c r="BL92" s="24">
        <v>2011</v>
      </c>
      <c r="BM92" s="23">
        <v>4812180</v>
      </c>
      <c r="BN92" s="23">
        <v>4506709</v>
      </c>
      <c r="BO92" s="27">
        <v>0.964291876144828</v>
      </c>
      <c r="BP92" s="23">
        <v>10970</v>
      </c>
      <c r="BQ92" s="23">
        <v>7180</v>
      </c>
      <c r="BR92" s="27">
        <v>0.8758483033932141</v>
      </c>
      <c r="BS92" s="23">
        <v>4812180</v>
      </c>
      <c r="BT92" s="27">
        <v>0.964291876144828</v>
      </c>
      <c r="BU92" s="23">
        <v>10970</v>
      </c>
      <c r="BV92" s="27">
        <v>0.8758483033932141</v>
      </c>
      <c r="BW92" s="23">
        <v>615</v>
      </c>
      <c r="BX92" s="23">
        <v>208</v>
      </c>
      <c r="BY92" s="27">
        <v>0.338211382113821</v>
      </c>
      <c r="BZ92" s="23">
        <v>30</v>
      </c>
      <c r="CA92" s="27">
        <v>0.0487804878048781</v>
      </c>
      <c r="CB92" s="23">
        <v>78</v>
      </c>
      <c r="CC92" s="27">
        <v>0.126829268292683</v>
      </c>
      <c r="CD92" s="23">
        <v>1751</v>
      </c>
      <c r="CE92" s="23">
        <v>7925</v>
      </c>
      <c r="CF92" s="23">
        <v>2068</v>
      </c>
      <c r="CG92" s="23">
        <v>6</v>
      </c>
      <c r="CH92" s="23">
        <v>15</v>
      </c>
      <c r="CI92" s="23">
        <v>204</v>
      </c>
      <c r="CJ92" s="23">
        <v>26248212</v>
      </c>
      <c r="CK92" s="23">
        <v>734554</v>
      </c>
      <c r="CL92" s="23">
        <v>263937</v>
      </c>
      <c r="CM92" s="24">
        <v>0</v>
      </c>
      <c r="CN92" s="23">
        <v>50</v>
      </c>
      <c r="CO92" s="23">
        <v>0</v>
      </c>
      <c r="CP92" s="24">
        <v>1</v>
      </c>
      <c r="CQ92" s="24">
        <v>1</v>
      </c>
      <c r="CR92" s="24" t="s">
        <v>105</v>
      </c>
      <c r="CS92" s="23">
        <v>514</v>
      </c>
      <c r="CT92" s="23">
        <v>632</v>
      </c>
      <c r="CU92" s="23">
        <v>2947</v>
      </c>
    </row>
    <row r="93" spans="1:99" ht="13.5">
      <c r="A93" s="20">
        <v>90</v>
      </c>
      <c r="B93" s="21" t="s">
        <v>333</v>
      </c>
      <c r="C93" s="22" t="s">
        <v>179</v>
      </c>
      <c r="D93" s="23">
        <v>143940</v>
      </c>
      <c r="E93" s="24">
        <v>2</v>
      </c>
      <c r="F93" s="24">
        <v>2</v>
      </c>
      <c r="G93" s="24">
        <v>9</v>
      </c>
      <c r="H93" s="24">
        <v>8.4</v>
      </c>
      <c r="I93" s="25">
        <v>42575.05</v>
      </c>
      <c r="J93" s="25">
        <v>0</v>
      </c>
      <c r="K93" s="25">
        <v>25369.3</v>
      </c>
      <c r="L93" s="25">
        <v>0</v>
      </c>
      <c r="M93" s="24">
        <v>1</v>
      </c>
      <c r="N93" s="24">
        <v>1</v>
      </c>
      <c r="O93" s="26">
        <v>-162.17</v>
      </c>
      <c r="P93" s="26">
        <v>169.4</v>
      </c>
      <c r="Q93" s="24">
        <v>5.03</v>
      </c>
      <c r="R93" s="23">
        <v>0</v>
      </c>
      <c r="S93" s="26">
        <v>85.67</v>
      </c>
      <c r="T93" s="24">
        <v>0</v>
      </c>
      <c r="U93" s="24">
        <v>27.61</v>
      </c>
      <c r="V93" s="26">
        <v>13119.71</v>
      </c>
      <c r="W93" s="24" t="s">
        <v>105</v>
      </c>
      <c r="X93" s="26">
        <v>252.9</v>
      </c>
      <c r="Y93" s="27">
        <v>0.991492531461952</v>
      </c>
      <c r="Z93" s="26">
        <v>12759</v>
      </c>
      <c r="AA93" s="27">
        <v>0.9725062520436811</v>
      </c>
      <c r="AB93" s="26">
        <v>13028</v>
      </c>
      <c r="AC93" s="27">
        <v>0.9930097540265751</v>
      </c>
      <c r="AD93" s="26">
        <v>1580</v>
      </c>
      <c r="AE93" s="26">
        <v>1446</v>
      </c>
      <c r="AF93" s="27">
        <v>0.9151898734177211</v>
      </c>
      <c r="AG93" s="26">
        <v>1837</v>
      </c>
      <c r="AH93" s="26">
        <v>1159</v>
      </c>
      <c r="AI93" s="23">
        <v>0</v>
      </c>
      <c r="AJ93" s="25">
        <v>15990</v>
      </c>
      <c r="AK93" s="24">
        <v>0</v>
      </c>
      <c r="AL93" s="24">
        <v>90</v>
      </c>
      <c r="AM93" s="24">
        <v>86</v>
      </c>
      <c r="AN93" s="24">
        <v>17</v>
      </c>
      <c r="AO93" s="24">
        <v>12</v>
      </c>
      <c r="AP93" s="24">
        <v>11</v>
      </c>
      <c r="AQ93" s="24">
        <v>3</v>
      </c>
      <c r="AR93" s="24">
        <v>99</v>
      </c>
      <c r="AS93" s="24">
        <v>20</v>
      </c>
      <c r="AT93" s="24">
        <v>8</v>
      </c>
      <c r="AU93" s="24">
        <v>1</v>
      </c>
      <c r="AV93" s="26">
        <v>4725.43</v>
      </c>
      <c r="AW93" s="24">
        <v>0</v>
      </c>
      <c r="AX93" s="26">
        <v>0</v>
      </c>
      <c r="AY93" s="24" t="s">
        <v>105</v>
      </c>
      <c r="AZ93" s="26">
        <v>28</v>
      </c>
      <c r="BA93" s="26">
        <v>14404.09</v>
      </c>
      <c r="BB93" s="26">
        <v>13119.71</v>
      </c>
      <c r="BC93" s="27">
        <v>0.9108322705564881</v>
      </c>
      <c r="BD93" s="26">
        <v>1284.38</v>
      </c>
      <c r="BE93" s="23">
        <v>58203</v>
      </c>
      <c r="BF93" s="23">
        <v>890181</v>
      </c>
      <c r="BG93" s="23">
        <v>439142</v>
      </c>
      <c r="BH93" s="23">
        <v>482</v>
      </c>
      <c r="BI93" s="23">
        <v>4608</v>
      </c>
      <c r="BJ93" s="23">
        <v>706</v>
      </c>
      <c r="BK93" s="24" t="s">
        <v>334</v>
      </c>
      <c r="BL93" s="24">
        <v>2009</v>
      </c>
      <c r="BM93" s="23">
        <v>678232</v>
      </c>
      <c r="BN93" s="23">
        <v>439142</v>
      </c>
      <c r="BO93" s="27">
        <v>0.76190347805671</v>
      </c>
      <c r="BP93" s="23">
        <v>4608</v>
      </c>
      <c r="BQ93" s="23">
        <v>706</v>
      </c>
      <c r="BR93" s="27">
        <v>1</v>
      </c>
      <c r="BS93" s="23">
        <v>0</v>
      </c>
      <c r="BT93" s="27">
        <v>0</v>
      </c>
      <c r="BU93" s="23">
        <v>0</v>
      </c>
      <c r="BV93" s="27">
        <v>0</v>
      </c>
      <c r="BW93" s="23">
        <v>194</v>
      </c>
      <c r="BX93" s="23">
        <v>53</v>
      </c>
      <c r="BY93" s="27">
        <v>0.27319587628866</v>
      </c>
      <c r="BZ93" s="23">
        <v>13</v>
      </c>
      <c r="CA93" s="27">
        <v>0.0670103092783505</v>
      </c>
      <c r="CB93" s="23">
        <v>26</v>
      </c>
      <c r="CC93" s="27">
        <v>0.134020618556701</v>
      </c>
      <c r="CD93" s="23">
        <v>1608</v>
      </c>
      <c r="CE93" s="23">
        <v>2511</v>
      </c>
      <c r="CF93" s="23">
        <v>126</v>
      </c>
      <c r="CG93" s="23">
        <v>2</v>
      </c>
      <c r="CH93" s="23">
        <v>15</v>
      </c>
      <c r="CI93" s="23">
        <v>0</v>
      </c>
      <c r="CJ93" s="23">
        <v>6975050</v>
      </c>
      <c r="CK93" s="23">
        <v>76577</v>
      </c>
      <c r="CL93" s="23">
        <v>30622</v>
      </c>
      <c r="CM93" s="24">
        <v>1</v>
      </c>
      <c r="CN93" s="23">
        <v>99</v>
      </c>
      <c r="CO93" s="23">
        <v>24</v>
      </c>
      <c r="CP93" s="24">
        <v>2</v>
      </c>
      <c r="CQ93" s="24">
        <v>0</v>
      </c>
      <c r="CR93" s="24" t="s">
        <v>105</v>
      </c>
      <c r="CS93" s="23">
        <v>109</v>
      </c>
      <c r="CT93" s="23">
        <v>419</v>
      </c>
      <c r="CU93" s="23">
        <v>2211</v>
      </c>
    </row>
    <row r="94" spans="1:99" ht="13.5">
      <c r="A94" s="20">
        <v>91</v>
      </c>
      <c r="B94" s="21" t="s">
        <v>335</v>
      </c>
      <c r="C94" s="22" t="s">
        <v>294</v>
      </c>
      <c r="D94" s="23">
        <v>1225191</v>
      </c>
      <c r="E94" s="24">
        <v>2</v>
      </c>
      <c r="F94" s="24">
        <v>1</v>
      </c>
      <c r="G94" s="24">
        <v>18</v>
      </c>
      <c r="H94" s="24">
        <v>18.9</v>
      </c>
      <c r="I94" s="25">
        <v>121285</v>
      </c>
      <c r="J94" s="25">
        <v>0</v>
      </c>
      <c r="K94" s="25">
        <v>153937</v>
      </c>
      <c r="L94" s="25">
        <v>0</v>
      </c>
      <c r="M94" s="24">
        <v>1</v>
      </c>
      <c r="N94" s="24">
        <v>0</v>
      </c>
      <c r="O94" s="26">
        <v>726.8</v>
      </c>
      <c r="P94" s="26">
        <v>701.44</v>
      </c>
      <c r="Q94" s="24">
        <v>0</v>
      </c>
      <c r="R94" s="23">
        <v>0</v>
      </c>
      <c r="S94" s="26">
        <v>25.35</v>
      </c>
      <c r="T94" s="24">
        <v>0</v>
      </c>
      <c r="U94" s="24">
        <v>0.7</v>
      </c>
      <c r="V94" s="26">
        <v>18854.8</v>
      </c>
      <c r="W94" s="24" t="s">
        <v>105</v>
      </c>
      <c r="X94" s="26">
        <v>542</v>
      </c>
      <c r="Y94" s="27">
        <v>0.745744988235942</v>
      </c>
      <c r="Z94" s="26">
        <v>18160</v>
      </c>
      <c r="AA94" s="27">
        <v>0.9631499671171271</v>
      </c>
      <c r="AB94" s="26" t="s">
        <v>126</v>
      </c>
      <c r="AC94" s="27" t="s">
        <v>129</v>
      </c>
      <c r="AD94" s="26">
        <v>6500</v>
      </c>
      <c r="AE94" s="26">
        <v>0</v>
      </c>
      <c r="AF94" s="27">
        <v>0</v>
      </c>
      <c r="AG94" s="26">
        <v>7700</v>
      </c>
      <c r="AH94" s="26">
        <v>0</v>
      </c>
      <c r="AI94" s="23">
        <v>0</v>
      </c>
      <c r="AJ94" s="25">
        <v>101567</v>
      </c>
      <c r="AK94" s="24">
        <v>0</v>
      </c>
      <c r="AL94" s="24">
        <v>102</v>
      </c>
      <c r="AM94" s="24">
        <v>57</v>
      </c>
      <c r="AN94" s="24">
        <v>3</v>
      </c>
      <c r="AO94" s="24">
        <v>94</v>
      </c>
      <c r="AP94" s="24">
        <v>29</v>
      </c>
      <c r="AQ94" s="24">
        <v>12</v>
      </c>
      <c r="AR94" s="24">
        <v>31</v>
      </c>
      <c r="AS94" s="24">
        <v>5</v>
      </c>
      <c r="AT94" s="24">
        <v>8</v>
      </c>
      <c r="AU94" s="24">
        <v>8</v>
      </c>
      <c r="AV94" s="26">
        <v>13180.25</v>
      </c>
      <c r="AW94" s="24">
        <v>1</v>
      </c>
      <c r="AX94" s="26">
        <v>2020</v>
      </c>
      <c r="AY94" s="24" t="s">
        <v>105</v>
      </c>
      <c r="AZ94" s="26">
        <v>136</v>
      </c>
      <c r="BA94" s="26">
        <v>35273</v>
      </c>
      <c r="BB94" s="26">
        <v>18854.8</v>
      </c>
      <c r="BC94" s="27">
        <v>0.5345391659342841</v>
      </c>
      <c r="BD94" s="26">
        <v>16418.2</v>
      </c>
      <c r="BE94" s="23">
        <v>61014</v>
      </c>
      <c r="BF94" s="23">
        <v>1721773</v>
      </c>
      <c r="BG94" s="23">
        <v>792806</v>
      </c>
      <c r="BH94" s="23">
        <v>7915</v>
      </c>
      <c r="BI94" s="23">
        <v>15284</v>
      </c>
      <c r="BJ94" s="23">
        <v>2451</v>
      </c>
      <c r="BK94" s="24" t="s">
        <v>336</v>
      </c>
      <c r="BL94" s="24">
        <v>2009</v>
      </c>
      <c r="BM94" s="23">
        <v>1084182</v>
      </c>
      <c r="BN94" s="23">
        <v>792806</v>
      </c>
      <c r="BO94" s="27">
        <v>0.6296892795972521</v>
      </c>
      <c r="BP94" s="23">
        <v>12006</v>
      </c>
      <c r="BQ94" s="23">
        <v>2451</v>
      </c>
      <c r="BR94" s="27">
        <v>0.7855273488615551</v>
      </c>
      <c r="BS94" s="23">
        <v>1594244</v>
      </c>
      <c r="BT94" s="27">
        <v>0.9259315833155711</v>
      </c>
      <c r="BU94" s="23">
        <v>12006</v>
      </c>
      <c r="BV94" s="27">
        <v>0.7855273488615551</v>
      </c>
      <c r="BW94" s="23">
        <v>564</v>
      </c>
      <c r="BX94" s="23">
        <v>59</v>
      </c>
      <c r="BY94" s="27">
        <v>0.104609929078014</v>
      </c>
      <c r="BZ94" s="23">
        <v>92</v>
      </c>
      <c r="CA94" s="27">
        <v>0.163120567375887</v>
      </c>
      <c r="CB94" s="23">
        <v>167</v>
      </c>
      <c r="CC94" s="27">
        <v>0.296099290780142</v>
      </c>
      <c r="CD94" s="23">
        <v>1632</v>
      </c>
      <c r="CE94" s="23">
        <v>7117</v>
      </c>
      <c r="CF94" s="23">
        <v>3055</v>
      </c>
      <c r="CG94" s="23">
        <v>7</v>
      </c>
      <c r="CH94" s="23">
        <v>17</v>
      </c>
      <c r="CI94" s="23">
        <v>0</v>
      </c>
      <c r="CJ94" s="23">
        <v>5516323</v>
      </c>
      <c r="CK94" s="23">
        <v>84651</v>
      </c>
      <c r="CL94" s="23" t="s">
        <v>126</v>
      </c>
      <c r="CM94" s="24">
        <v>2</v>
      </c>
      <c r="CN94" s="23">
        <v>7154</v>
      </c>
      <c r="CO94" s="23">
        <v>0</v>
      </c>
      <c r="CP94" s="24">
        <v>1</v>
      </c>
      <c r="CQ94" s="24">
        <v>1</v>
      </c>
      <c r="CR94" s="24" t="s">
        <v>110</v>
      </c>
      <c r="CS94" s="23">
        <v>1457</v>
      </c>
      <c r="CT94" s="23">
        <v>1571</v>
      </c>
      <c r="CU94" s="23">
        <v>11814</v>
      </c>
    </row>
    <row r="95" spans="1:99" ht="13.5">
      <c r="A95" s="20">
        <v>92</v>
      </c>
      <c r="B95" s="21" t="s">
        <v>337</v>
      </c>
      <c r="C95" s="22" t="s">
        <v>294</v>
      </c>
      <c r="D95" s="23">
        <v>1591403</v>
      </c>
      <c r="E95" s="24">
        <v>2</v>
      </c>
      <c r="F95" s="24">
        <v>2</v>
      </c>
      <c r="G95" s="24">
        <v>33</v>
      </c>
      <c r="H95" s="24">
        <v>33</v>
      </c>
      <c r="I95" s="25">
        <v>436729</v>
      </c>
      <c r="J95" s="25">
        <v>140555</v>
      </c>
      <c r="K95" s="25">
        <v>127793.6</v>
      </c>
      <c r="L95" s="25">
        <v>201542</v>
      </c>
      <c r="M95" s="24">
        <v>43</v>
      </c>
      <c r="N95" s="24">
        <v>0</v>
      </c>
      <c r="O95" s="26">
        <v>1850</v>
      </c>
      <c r="P95" s="26">
        <v>1851.78</v>
      </c>
      <c r="Q95" s="24">
        <v>0</v>
      </c>
      <c r="R95" s="23">
        <v>0</v>
      </c>
      <c r="S95" s="26">
        <v>55.8</v>
      </c>
      <c r="T95" s="24">
        <v>308</v>
      </c>
      <c r="U95" s="24">
        <v>10</v>
      </c>
      <c r="V95" s="26">
        <v>36554</v>
      </c>
      <c r="W95" s="24" t="s">
        <v>105</v>
      </c>
      <c r="X95" s="26">
        <v>1850</v>
      </c>
      <c r="Y95" s="27">
        <v>0.96475766330479</v>
      </c>
      <c r="Z95" s="26" t="s">
        <v>126</v>
      </c>
      <c r="AA95" s="27" t="s">
        <v>129</v>
      </c>
      <c r="AB95" s="26" t="s">
        <v>126</v>
      </c>
      <c r="AC95" s="27" t="s">
        <v>129</v>
      </c>
      <c r="AD95" s="26">
        <v>7662</v>
      </c>
      <c r="AE95" s="26">
        <v>4046</v>
      </c>
      <c r="AF95" s="27">
        <v>0.5280605586008881</v>
      </c>
      <c r="AG95" s="26">
        <v>10922</v>
      </c>
      <c r="AH95" s="26">
        <v>0</v>
      </c>
      <c r="AI95" s="23">
        <v>0</v>
      </c>
      <c r="AJ95" s="25">
        <v>112200</v>
      </c>
      <c r="AK95" s="24">
        <v>1</v>
      </c>
      <c r="AL95" s="24">
        <v>1</v>
      </c>
      <c r="AM95" s="24">
        <v>0</v>
      </c>
      <c r="AN95" s="24">
        <v>2</v>
      </c>
      <c r="AO95" s="24">
        <v>35</v>
      </c>
      <c r="AP95" s="24">
        <v>3</v>
      </c>
      <c r="AQ95" s="24">
        <v>10</v>
      </c>
      <c r="AR95" s="24">
        <v>261</v>
      </c>
      <c r="AS95" s="24">
        <v>144</v>
      </c>
      <c r="AT95" s="24">
        <v>96</v>
      </c>
      <c r="AU95" s="24">
        <v>9</v>
      </c>
      <c r="AV95" s="26">
        <v>15774.25</v>
      </c>
      <c r="AW95" s="24">
        <v>2</v>
      </c>
      <c r="AX95" s="26">
        <v>8735</v>
      </c>
      <c r="AY95" s="24" t="s">
        <v>105</v>
      </c>
      <c r="AZ95" s="26">
        <v>7958</v>
      </c>
      <c r="BA95" s="26">
        <v>39563</v>
      </c>
      <c r="BB95" s="26">
        <v>36554</v>
      </c>
      <c r="BC95" s="27">
        <v>0.9239440891742281</v>
      </c>
      <c r="BD95" s="26">
        <v>3009</v>
      </c>
      <c r="BE95" s="23">
        <v>80783</v>
      </c>
      <c r="BF95" s="23">
        <v>527255</v>
      </c>
      <c r="BG95" s="23">
        <v>444500</v>
      </c>
      <c r="BH95" s="23">
        <v>4426</v>
      </c>
      <c r="BI95" s="23">
        <v>20704</v>
      </c>
      <c r="BJ95" s="23">
        <v>15000</v>
      </c>
      <c r="BK95" s="24" t="s">
        <v>338</v>
      </c>
      <c r="BL95" s="24">
        <v>2012</v>
      </c>
      <c r="BM95" s="23">
        <v>446472</v>
      </c>
      <c r="BN95" s="23">
        <v>444500</v>
      </c>
      <c r="BO95" s="27">
        <v>0.8467857108989011</v>
      </c>
      <c r="BP95" s="23">
        <v>16278</v>
      </c>
      <c r="BQ95" s="23">
        <v>15000</v>
      </c>
      <c r="BR95" s="27">
        <v>0.7862248840803711</v>
      </c>
      <c r="BS95" s="23">
        <v>0</v>
      </c>
      <c r="BT95" s="27">
        <v>0</v>
      </c>
      <c r="BU95" s="23">
        <v>0</v>
      </c>
      <c r="BV95" s="27">
        <v>0</v>
      </c>
      <c r="BW95" s="23">
        <v>609</v>
      </c>
      <c r="BX95" s="23" t="s">
        <v>126</v>
      </c>
      <c r="BY95" s="27" t="s">
        <v>129</v>
      </c>
      <c r="BZ95" s="23" t="s">
        <v>126</v>
      </c>
      <c r="CA95" s="27" t="s">
        <v>129</v>
      </c>
      <c r="CB95" s="23" t="s">
        <v>126</v>
      </c>
      <c r="CC95" s="27" t="s">
        <v>129</v>
      </c>
      <c r="CD95" s="23">
        <v>1052</v>
      </c>
      <c r="CE95" s="23">
        <v>7171</v>
      </c>
      <c r="CF95" s="23">
        <v>1806</v>
      </c>
      <c r="CG95" s="23">
        <v>24</v>
      </c>
      <c r="CH95" s="23">
        <v>0</v>
      </c>
      <c r="CI95" s="23">
        <v>0</v>
      </c>
      <c r="CJ95" s="23">
        <v>1284288</v>
      </c>
      <c r="CK95" s="23" t="s">
        <v>126</v>
      </c>
      <c r="CL95" s="23" t="s">
        <v>126</v>
      </c>
      <c r="CM95" s="24">
        <v>2</v>
      </c>
      <c r="CN95" s="23">
        <v>4528</v>
      </c>
      <c r="CO95" s="23">
        <v>3439</v>
      </c>
      <c r="CP95" s="24">
        <v>4</v>
      </c>
      <c r="CQ95" s="24">
        <v>1</v>
      </c>
      <c r="CR95" s="24" t="s">
        <v>105</v>
      </c>
      <c r="CS95" s="23">
        <v>3439</v>
      </c>
      <c r="CT95" s="23">
        <v>204</v>
      </c>
      <c r="CU95" s="23">
        <v>5784</v>
      </c>
    </row>
    <row r="96" spans="1:99" ht="13.5">
      <c r="A96" s="20">
        <v>93</v>
      </c>
      <c r="B96" s="21" t="s">
        <v>339</v>
      </c>
      <c r="C96" s="22" t="s">
        <v>294</v>
      </c>
      <c r="D96" s="23">
        <v>1565222</v>
      </c>
      <c r="E96" s="24">
        <v>0</v>
      </c>
      <c r="F96" s="24">
        <v>0</v>
      </c>
      <c r="G96" s="24">
        <v>40</v>
      </c>
      <c r="H96" s="24">
        <v>39.2</v>
      </c>
      <c r="I96" s="25">
        <v>110034.13</v>
      </c>
      <c r="J96" s="25" t="s">
        <v>126</v>
      </c>
      <c r="K96" s="25">
        <v>144371.99</v>
      </c>
      <c r="L96" s="25" t="s">
        <v>126</v>
      </c>
      <c r="M96" s="24">
        <v>0</v>
      </c>
      <c r="N96" s="24">
        <v>5</v>
      </c>
      <c r="O96" s="26">
        <v>1992.75</v>
      </c>
      <c r="P96" s="26">
        <v>396.58</v>
      </c>
      <c r="Q96" s="24">
        <v>0</v>
      </c>
      <c r="R96" s="23">
        <v>1331</v>
      </c>
      <c r="S96" s="26">
        <v>184.2</v>
      </c>
      <c r="T96" s="24">
        <v>156</v>
      </c>
      <c r="U96" s="24">
        <v>6.5</v>
      </c>
      <c r="V96" s="26">
        <v>30279.45</v>
      </c>
      <c r="W96" s="24" t="s">
        <v>105</v>
      </c>
      <c r="X96" s="26">
        <v>641.93</v>
      </c>
      <c r="Y96" s="27">
        <v>1.10528943834154</v>
      </c>
      <c r="Z96" s="26">
        <v>23135.81</v>
      </c>
      <c r="AA96" s="27">
        <v>0.764076295969709</v>
      </c>
      <c r="AB96" s="26">
        <v>19569</v>
      </c>
      <c r="AC96" s="27">
        <v>0.6462799027062911</v>
      </c>
      <c r="AD96" s="26">
        <v>4532.6</v>
      </c>
      <c r="AE96" s="26">
        <v>4116.5</v>
      </c>
      <c r="AF96" s="27">
        <v>0.9081983850328731</v>
      </c>
      <c r="AG96" s="26">
        <v>6460.5</v>
      </c>
      <c r="AH96" s="26">
        <v>0</v>
      </c>
      <c r="AI96" s="23">
        <v>0</v>
      </c>
      <c r="AJ96" s="25">
        <v>23689.31</v>
      </c>
      <c r="AK96" s="24">
        <v>0</v>
      </c>
      <c r="AL96" s="24">
        <v>0</v>
      </c>
      <c r="AM96" s="24">
        <v>0</v>
      </c>
      <c r="AN96" s="24">
        <v>0</v>
      </c>
      <c r="AO96" s="24">
        <v>40</v>
      </c>
      <c r="AP96" s="24">
        <v>8</v>
      </c>
      <c r="AQ96" s="24">
        <v>1</v>
      </c>
      <c r="AR96" s="24">
        <v>40</v>
      </c>
      <c r="AS96" s="24">
        <v>11</v>
      </c>
      <c r="AT96" s="24">
        <v>25</v>
      </c>
      <c r="AU96" s="24">
        <v>4</v>
      </c>
      <c r="AV96" s="26">
        <v>16650.64</v>
      </c>
      <c r="AW96" s="24">
        <v>0</v>
      </c>
      <c r="AX96" s="26">
        <v>0</v>
      </c>
      <c r="AY96" s="24" t="s">
        <v>105</v>
      </c>
      <c r="AZ96" s="26" t="s">
        <v>126</v>
      </c>
      <c r="BA96" s="26">
        <v>32536.88</v>
      </c>
      <c r="BB96" s="26">
        <v>30279.45</v>
      </c>
      <c r="BC96" s="27">
        <v>0.930619346415514</v>
      </c>
      <c r="BD96" s="26">
        <v>2257.33</v>
      </c>
      <c r="BE96" s="23">
        <v>39482</v>
      </c>
      <c r="BF96" s="23">
        <v>90049</v>
      </c>
      <c r="BG96" s="23">
        <v>37570</v>
      </c>
      <c r="BH96" s="23">
        <v>7466</v>
      </c>
      <c r="BI96" s="23">
        <v>113138</v>
      </c>
      <c r="BJ96" s="23">
        <v>682</v>
      </c>
      <c r="BK96" s="24" t="s">
        <v>340</v>
      </c>
      <c r="BL96" s="24">
        <v>2011</v>
      </c>
      <c r="BM96" s="23">
        <v>0</v>
      </c>
      <c r="BN96" s="23">
        <v>0</v>
      </c>
      <c r="BO96" s="27">
        <v>0</v>
      </c>
      <c r="BP96" s="23">
        <v>12277</v>
      </c>
      <c r="BQ96" s="23">
        <v>0</v>
      </c>
      <c r="BR96" s="27">
        <v>0.10851349679152901</v>
      </c>
      <c r="BS96" s="23">
        <v>50567</v>
      </c>
      <c r="BT96" s="27">
        <v>0.5615498228742131</v>
      </c>
      <c r="BU96" s="23">
        <v>113138</v>
      </c>
      <c r="BV96" s="27">
        <v>1</v>
      </c>
      <c r="BW96" s="23">
        <v>871</v>
      </c>
      <c r="BX96" s="23">
        <v>224</v>
      </c>
      <c r="BY96" s="27">
        <v>0.257175660160735</v>
      </c>
      <c r="BZ96" s="23">
        <v>313</v>
      </c>
      <c r="CA96" s="27">
        <v>0.359357060849598</v>
      </c>
      <c r="CB96" s="23">
        <v>222</v>
      </c>
      <c r="CC96" s="27">
        <v>0.25487944890930003</v>
      </c>
      <c r="CD96" s="23">
        <v>2118</v>
      </c>
      <c r="CE96" s="23">
        <v>18070</v>
      </c>
      <c r="CF96" s="23">
        <v>809</v>
      </c>
      <c r="CG96" s="23">
        <v>4</v>
      </c>
      <c r="CH96" s="23">
        <v>38</v>
      </c>
      <c r="CI96" s="23">
        <v>0</v>
      </c>
      <c r="CJ96" s="23">
        <v>545161</v>
      </c>
      <c r="CK96" s="23">
        <v>81198</v>
      </c>
      <c r="CL96" s="23">
        <v>63287</v>
      </c>
      <c r="CM96" s="24">
        <v>2</v>
      </c>
      <c r="CN96" s="23">
        <v>203</v>
      </c>
      <c r="CO96" s="23">
        <v>22</v>
      </c>
      <c r="CP96" s="24">
        <v>1</v>
      </c>
      <c r="CQ96" s="24">
        <v>0</v>
      </c>
      <c r="CR96" s="24" t="s">
        <v>105</v>
      </c>
      <c r="CS96" s="23">
        <v>546</v>
      </c>
      <c r="CT96" s="23">
        <v>545</v>
      </c>
      <c r="CU96" s="23">
        <v>3390</v>
      </c>
    </row>
    <row r="97" spans="1:99" ht="13.5">
      <c r="A97" s="20">
        <v>94</v>
      </c>
      <c r="B97" s="21" t="s">
        <v>341</v>
      </c>
      <c r="C97" s="28" t="s">
        <v>294</v>
      </c>
      <c r="D97" s="29">
        <v>1354005</v>
      </c>
      <c r="E97" s="30">
        <v>2</v>
      </c>
      <c r="F97" s="30">
        <v>1.8</v>
      </c>
      <c r="G97" s="30">
        <v>29</v>
      </c>
      <c r="H97" s="30">
        <v>28.8</v>
      </c>
      <c r="I97" s="31">
        <v>429654</v>
      </c>
      <c r="J97" s="31">
        <v>171237</v>
      </c>
      <c r="K97" s="31">
        <v>523251</v>
      </c>
      <c r="L97" s="31">
        <v>1027223</v>
      </c>
      <c r="M97" s="30">
        <v>0</v>
      </c>
      <c r="N97" s="30">
        <v>0</v>
      </c>
      <c r="O97" s="32">
        <v>600.91</v>
      </c>
      <c r="P97" s="32">
        <v>736.82</v>
      </c>
      <c r="Q97" s="30">
        <v>0</v>
      </c>
      <c r="R97" s="29">
        <v>0</v>
      </c>
      <c r="S97" s="32">
        <v>41.09</v>
      </c>
      <c r="T97" s="30">
        <v>552</v>
      </c>
      <c r="U97" s="30">
        <v>5.38</v>
      </c>
      <c r="V97" s="32">
        <v>20526.3</v>
      </c>
      <c r="W97" s="30" t="s">
        <v>110</v>
      </c>
      <c r="X97" s="32">
        <v>1202</v>
      </c>
      <c r="Y97" s="33">
        <v>1.54516589322672</v>
      </c>
      <c r="Z97" s="32">
        <v>18691.28</v>
      </c>
      <c r="AA97" s="33">
        <v>0.910601520975529</v>
      </c>
      <c r="AB97" s="32">
        <v>19479.29</v>
      </c>
      <c r="AC97" s="33">
        <v>0.948991781275729</v>
      </c>
      <c r="AD97" s="32">
        <v>5100</v>
      </c>
      <c r="AE97" s="32">
        <v>5100</v>
      </c>
      <c r="AF97" s="33">
        <v>1</v>
      </c>
      <c r="AG97" s="32">
        <v>6694</v>
      </c>
      <c r="AH97" s="32">
        <v>0</v>
      </c>
      <c r="AI97" s="29">
        <v>0</v>
      </c>
      <c r="AJ97" s="31">
        <v>3612</v>
      </c>
      <c r="AK97" s="30">
        <v>0</v>
      </c>
      <c r="AL97" s="30">
        <v>0</v>
      </c>
      <c r="AM97" s="30">
        <v>0</v>
      </c>
      <c r="AN97" s="30">
        <v>0</v>
      </c>
      <c r="AO97" s="30">
        <v>47</v>
      </c>
      <c r="AP97" s="30">
        <v>30</v>
      </c>
      <c r="AQ97" s="30">
        <v>5</v>
      </c>
      <c r="AR97" s="30">
        <v>48</v>
      </c>
      <c r="AS97" s="30">
        <v>20</v>
      </c>
      <c r="AT97" s="30">
        <v>22</v>
      </c>
      <c r="AU97" s="30">
        <v>0</v>
      </c>
      <c r="AV97" s="32">
        <v>7740.3</v>
      </c>
      <c r="AW97" s="30">
        <v>3</v>
      </c>
      <c r="AX97" s="32">
        <v>1830</v>
      </c>
      <c r="AY97" s="30">
        <v>2</v>
      </c>
      <c r="AZ97" s="32" t="s">
        <v>126</v>
      </c>
      <c r="BA97" s="32">
        <v>29677</v>
      </c>
      <c r="BB97" s="32">
        <v>20526.3</v>
      </c>
      <c r="BC97" s="33">
        <v>0.6916568386292411</v>
      </c>
      <c r="BD97" s="32">
        <v>9150.7</v>
      </c>
      <c r="BE97" s="29">
        <v>75446</v>
      </c>
      <c r="BF97" s="29">
        <v>1700678</v>
      </c>
      <c r="BG97" s="29">
        <v>0</v>
      </c>
      <c r="BH97" s="29">
        <v>0</v>
      </c>
      <c r="BI97" s="29">
        <v>82869</v>
      </c>
      <c r="BJ97" s="29">
        <v>881</v>
      </c>
      <c r="BK97" s="30" t="s">
        <v>342</v>
      </c>
      <c r="BL97" s="30">
        <v>2014</v>
      </c>
      <c r="BM97" s="29">
        <v>1015812</v>
      </c>
      <c r="BN97" s="29">
        <v>0</v>
      </c>
      <c r="BO97" s="33">
        <v>0.5972982539904671</v>
      </c>
      <c r="BP97" s="29">
        <v>67000</v>
      </c>
      <c r="BQ97" s="29">
        <v>881</v>
      </c>
      <c r="BR97" s="33">
        <v>0.8085049898031831</v>
      </c>
      <c r="BS97" s="29">
        <v>0</v>
      </c>
      <c r="BT97" s="33">
        <v>0</v>
      </c>
      <c r="BU97" s="29">
        <v>0</v>
      </c>
      <c r="BV97" s="33">
        <v>0</v>
      </c>
      <c r="BW97" s="29">
        <v>760</v>
      </c>
      <c r="BX97" s="29">
        <v>201</v>
      </c>
      <c r="BY97" s="33">
        <v>0.264473684210526</v>
      </c>
      <c r="BZ97" s="29">
        <v>155</v>
      </c>
      <c r="CA97" s="33">
        <v>0.20394736842105302</v>
      </c>
      <c r="CB97" s="29">
        <v>117</v>
      </c>
      <c r="CC97" s="33">
        <v>0.153947368421053</v>
      </c>
      <c r="CD97" s="29">
        <v>1627</v>
      </c>
      <c r="CE97" s="29">
        <v>9551</v>
      </c>
      <c r="CF97" s="29">
        <v>1455</v>
      </c>
      <c r="CG97" s="29">
        <v>10</v>
      </c>
      <c r="CH97" s="29">
        <v>38</v>
      </c>
      <c r="CI97" s="29">
        <v>0</v>
      </c>
      <c r="CJ97" s="29">
        <v>1257406</v>
      </c>
      <c r="CK97" s="29">
        <v>157410</v>
      </c>
      <c r="CL97" s="29">
        <v>85206</v>
      </c>
      <c r="CM97" s="30">
        <v>1</v>
      </c>
      <c r="CN97" s="29">
        <v>350</v>
      </c>
      <c r="CO97" s="29" t="s">
        <v>126</v>
      </c>
      <c r="CP97" s="30">
        <v>4</v>
      </c>
      <c r="CQ97" s="30">
        <v>1</v>
      </c>
      <c r="CR97" s="30" t="s">
        <v>105</v>
      </c>
      <c r="CS97" s="29">
        <v>2298</v>
      </c>
      <c r="CT97" s="29">
        <v>693</v>
      </c>
      <c r="CU97" s="29">
        <v>4968</v>
      </c>
    </row>
    <row r="98" spans="1:99" ht="13.5">
      <c r="A98" s="20">
        <v>95</v>
      </c>
      <c r="B98" s="21" t="s">
        <v>343</v>
      </c>
      <c r="C98" s="22" t="s">
        <v>294</v>
      </c>
      <c r="D98" s="23">
        <v>1194681</v>
      </c>
      <c r="E98" s="24">
        <v>1</v>
      </c>
      <c r="F98" s="24">
        <v>1</v>
      </c>
      <c r="G98" s="24">
        <v>29</v>
      </c>
      <c r="H98" s="24">
        <v>27.3</v>
      </c>
      <c r="I98" s="25">
        <v>82511.74</v>
      </c>
      <c r="J98" s="25">
        <v>220515.18</v>
      </c>
      <c r="K98" s="25">
        <v>20791.96</v>
      </c>
      <c r="L98" s="25" t="s">
        <v>126</v>
      </c>
      <c r="M98" s="24">
        <v>1</v>
      </c>
      <c r="N98" s="24">
        <v>1</v>
      </c>
      <c r="O98" s="26">
        <v>699.290000000001</v>
      </c>
      <c r="P98" s="26">
        <v>608.46</v>
      </c>
      <c r="Q98" s="24">
        <v>0</v>
      </c>
      <c r="R98" s="23">
        <v>0</v>
      </c>
      <c r="S98" s="26">
        <v>15.45</v>
      </c>
      <c r="T98" s="24">
        <v>158</v>
      </c>
      <c r="U98" s="24">
        <v>5</v>
      </c>
      <c r="V98" s="26">
        <v>20151.24</v>
      </c>
      <c r="W98" s="24" t="s">
        <v>105</v>
      </c>
      <c r="X98" s="26">
        <v>170.69</v>
      </c>
      <c r="Y98" s="27">
        <v>0.273581125482842</v>
      </c>
      <c r="Z98" s="26" t="s">
        <v>126</v>
      </c>
      <c r="AA98" s="27" t="s">
        <v>129</v>
      </c>
      <c r="AB98" s="26" t="s">
        <v>126</v>
      </c>
      <c r="AC98" s="27" t="s">
        <v>129</v>
      </c>
      <c r="AD98" s="26">
        <v>5050</v>
      </c>
      <c r="AE98" s="26" t="s">
        <v>126</v>
      </c>
      <c r="AF98" s="27" t="s">
        <v>129</v>
      </c>
      <c r="AG98" s="26">
        <v>6600</v>
      </c>
      <c r="AH98" s="26">
        <v>0</v>
      </c>
      <c r="AI98" s="23">
        <v>40</v>
      </c>
      <c r="AJ98" s="25">
        <v>25039.37</v>
      </c>
      <c r="AK98" s="24">
        <v>1</v>
      </c>
      <c r="AL98" s="24">
        <v>104</v>
      </c>
      <c r="AM98" s="24">
        <v>76</v>
      </c>
      <c r="AN98" s="24">
        <v>6</v>
      </c>
      <c r="AO98" s="24">
        <v>81</v>
      </c>
      <c r="AP98" s="24">
        <v>13</v>
      </c>
      <c r="AQ98" s="24">
        <v>10</v>
      </c>
      <c r="AR98" s="24">
        <v>83</v>
      </c>
      <c r="AS98" s="24">
        <v>53</v>
      </c>
      <c r="AT98" s="24">
        <v>7</v>
      </c>
      <c r="AU98" s="24">
        <v>4</v>
      </c>
      <c r="AV98" s="26">
        <v>5829.87</v>
      </c>
      <c r="AW98" s="24">
        <v>3</v>
      </c>
      <c r="AX98" s="26">
        <v>5327.71</v>
      </c>
      <c r="AY98" s="24" t="s">
        <v>110</v>
      </c>
      <c r="AZ98" s="26">
        <v>3476</v>
      </c>
      <c r="BA98" s="26">
        <v>25944.67</v>
      </c>
      <c r="BB98" s="26">
        <v>20151.24</v>
      </c>
      <c r="BC98" s="27">
        <v>0.776700570868699</v>
      </c>
      <c r="BD98" s="26">
        <v>5793.43</v>
      </c>
      <c r="BE98" s="23">
        <v>47118</v>
      </c>
      <c r="BF98" s="23">
        <v>1346913</v>
      </c>
      <c r="BG98" s="23">
        <v>1094088</v>
      </c>
      <c r="BH98" s="23">
        <v>6880</v>
      </c>
      <c r="BI98" s="23">
        <v>9816</v>
      </c>
      <c r="BJ98" s="23">
        <v>1521</v>
      </c>
      <c r="BK98" s="24" t="s">
        <v>344</v>
      </c>
      <c r="BL98" s="24">
        <v>2013</v>
      </c>
      <c r="BM98" s="23">
        <v>1286885</v>
      </c>
      <c r="BN98" s="23">
        <v>1094088</v>
      </c>
      <c r="BO98" s="27">
        <v>0.9554329047236161</v>
      </c>
      <c r="BP98" s="23">
        <v>2840</v>
      </c>
      <c r="BQ98" s="23">
        <v>1521</v>
      </c>
      <c r="BR98" s="27">
        <f>BP98/9816</f>
        <v>0.2893235533822331</v>
      </c>
      <c r="BS98" s="23">
        <v>60028</v>
      </c>
      <c r="BT98" s="27">
        <v>0.0445670952763838</v>
      </c>
      <c r="BU98" s="23">
        <v>96</v>
      </c>
      <c r="BV98" s="27">
        <v>0.032697547683923696</v>
      </c>
      <c r="BW98" s="23">
        <v>527</v>
      </c>
      <c r="BX98" s="23">
        <v>140</v>
      </c>
      <c r="BY98" s="27">
        <v>0.26565464895635704</v>
      </c>
      <c r="BZ98" s="23">
        <v>95</v>
      </c>
      <c r="CA98" s="27">
        <v>0.18026565464895603</v>
      </c>
      <c r="CB98" s="23">
        <v>67</v>
      </c>
      <c r="CC98" s="27">
        <v>0.127134724857685</v>
      </c>
      <c r="CD98" s="23">
        <v>1653</v>
      </c>
      <c r="CE98" s="23">
        <v>5081</v>
      </c>
      <c r="CF98" s="23">
        <v>590</v>
      </c>
      <c r="CG98" s="23">
        <v>4</v>
      </c>
      <c r="CH98" s="23">
        <v>359</v>
      </c>
      <c r="CI98" s="23">
        <v>0</v>
      </c>
      <c r="CJ98" s="23">
        <v>8406342</v>
      </c>
      <c r="CK98" s="23">
        <v>188433</v>
      </c>
      <c r="CL98" s="23">
        <v>75419</v>
      </c>
      <c r="CM98" s="24">
        <v>0</v>
      </c>
      <c r="CN98" s="23">
        <v>0</v>
      </c>
      <c r="CO98" s="23">
        <v>0</v>
      </c>
      <c r="CP98" s="24">
        <v>1</v>
      </c>
      <c r="CQ98" s="24">
        <v>0</v>
      </c>
      <c r="CR98" s="24" t="s">
        <v>110</v>
      </c>
      <c r="CS98" s="23">
        <v>1097</v>
      </c>
      <c r="CT98" s="23">
        <v>454</v>
      </c>
      <c r="CU98" s="23">
        <v>3204</v>
      </c>
    </row>
    <row r="99" spans="1:99" ht="13.5">
      <c r="A99" s="20">
        <v>971</v>
      </c>
      <c r="B99" s="21" t="s">
        <v>345</v>
      </c>
      <c r="C99" s="28" t="s">
        <v>345</v>
      </c>
      <c r="D99" s="29">
        <v>402119</v>
      </c>
      <c r="E99" s="30">
        <v>1</v>
      </c>
      <c r="F99" s="30">
        <v>1</v>
      </c>
      <c r="G99" s="30">
        <v>29</v>
      </c>
      <c r="H99" s="30">
        <v>29</v>
      </c>
      <c r="I99" s="31">
        <v>93600</v>
      </c>
      <c r="J99" s="31" t="s">
        <v>126</v>
      </c>
      <c r="K99" s="31">
        <v>120000</v>
      </c>
      <c r="L99" s="31" t="s">
        <v>126</v>
      </c>
      <c r="M99" s="30">
        <v>0</v>
      </c>
      <c r="N99" s="30">
        <v>0</v>
      </c>
      <c r="O99" s="32">
        <v>80</v>
      </c>
      <c r="P99" s="32">
        <v>12.5</v>
      </c>
      <c r="Q99" s="30">
        <v>0</v>
      </c>
      <c r="R99" s="29">
        <v>0</v>
      </c>
      <c r="S99" s="32">
        <v>27.3</v>
      </c>
      <c r="T99" s="30">
        <v>4</v>
      </c>
      <c r="U99" s="30">
        <v>40</v>
      </c>
      <c r="V99" s="32">
        <v>6021</v>
      </c>
      <c r="W99" s="30" t="s">
        <v>110</v>
      </c>
      <c r="X99" s="32">
        <v>16.8</v>
      </c>
      <c r="Y99" s="33">
        <v>0.42211055276381904</v>
      </c>
      <c r="Z99" s="32" t="s">
        <v>126</v>
      </c>
      <c r="AA99" s="33" t="s">
        <v>129</v>
      </c>
      <c r="AB99" s="32" t="s">
        <v>126</v>
      </c>
      <c r="AC99" s="33" t="s">
        <v>129</v>
      </c>
      <c r="AD99" s="32">
        <v>1137</v>
      </c>
      <c r="AE99" s="32">
        <v>1137</v>
      </c>
      <c r="AF99" s="33">
        <v>1</v>
      </c>
      <c r="AG99" s="32">
        <v>4200</v>
      </c>
      <c r="AH99" s="32">
        <v>0</v>
      </c>
      <c r="AI99" s="29">
        <v>0</v>
      </c>
      <c r="AJ99" s="31">
        <v>1500</v>
      </c>
      <c r="AK99" s="30">
        <v>1</v>
      </c>
      <c r="AL99" s="30">
        <v>4</v>
      </c>
      <c r="AM99" s="30">
        <v>3</v>
      </c>
      <c r="AN99" s="30">
        <v>0</v>
      </c>
      <c r="AO99" s="30">
        <v>28</v>
      </c>
      <c r="AP99" s="30">
        <v>16</v>
      </c>
      <c r="AQ99" s="30">
        <v>3</v>
      </c>
      <c r="AR99" s="30">
        <v>14</v>
      </c>
      <c r="AS99" s="30">
        <v>8</v>
      </c>
      <c r="AT99" s="30">
        <v>0</v>
      </c>
      <c r="AU99" s="30">
        <v>0</v>
      </c>
      <c r="AV99" s="32">
        <v>1561.67</v>
      </c>
      <c r="AW99" s="30">
        <v>4</v>
      </c>
      <c r="AX99" s="32" t="s">
        <v>126</v>
      </c>
      <c r="AY99" s="30" t="s">
        <v>105</v>
      </c>
      <c r="AZ99" s="32" t="s">
        <v>126</v>
      </c>
      <c r="BA99" s="32">
        <v>6089</v>
      </c>
      <c r="BB99" s="32">
        <v>6021</v>
      </c>
      <c r="BC99" s="33">
        <v>0.9888323205780921</v>
      </c>
      <c r="BD99" s="32">
        <v>68</v>
      </c>
      <c r="BE99" s="29">
        <v>140000</v>
      </c>
      <c r="BF99" s="29">
        <v>359320</v>
      </c>
      <c r="BG99" s="29">
        <v>168000</v>
      </c>
      <c r="BH99" s="29">
        <v>0</v>
      </c>
      <c r="BI99" s="29">
        <v>2300</v>
      </c>
      <c r="BJ99" s="29">
        <v>0</v>
      </c>
      <c r="BK99" s="30" t="s">
        <v>129</v>
      </c>
      <c r="BL99" s="30">
        <v>2016</v>
      </c>
      <c r="BM99" s="29">
        <v>0</v>
      </c>
      <c r="BN99" s="29">
        <v>0</v>
      </c>
      <c r="BO99" s="33">
        <v>0</v>
      </c>
      <c r="BP99" s="29">
        <v>0</v>
      </c>
      <c r="BQ99" s="29">
        <v>0</v>
      </c>
      <c r="BR99" s="33">
        <v>0</v>
      </c>
      <c r="BS99" s="29">
        <v>359000</v>
      </c>
      <c r="BT99" s="33">
        <v>0.9991094289212961</v>
      </c>
      <c r="BU99" s="29">
        <v>2300</v>
      </c>
      <c r="BV99" s="33">
        <v>1</v>
      </c>
      <c r="BW99" s="29">
        <v>631</v>
      </c>
      <c r="BX99" s="29">
        <v>404</v>
      </c>
      <c r="BY99" s="33">
        <v>0.640253565768621</v>
      </c>
      <c r="BZ99" s="29">
        <v>183</v>
      </c>
      <c r="CA99" s="33">
        <v>0.290015847860539</v>
      </c>
      <c r="CB99" s="29">
        <v>26</v>
      </c>
      <c r="CC99" s="33">
        <v>0.0412044374009509</v>
      </c>
      <c r="CD99" s="29">
        <v>802</v>
      </c>
      <c r="CE99" s="29">
        <v>3206</v>
      </c>
      <c r="CF99" s="29">
        <v>422</v>
      </c>
      <c r="CG99" s="29">
        <v>0</v>
      </c>
      <c r="CH99" s="29">
        <v>0</v>
      </c>
      <c r="CI99" s="29">
        <v>0</v>
      </c>
      <c r="CJ99" s="29">
        <v>0</v>
      </c>
      <c r="CK99" s="29">
        <v>0</v>
      </c>
      <c r="CL99" s="29">
        <v>0</v>
      </c>
      <c r="CM99" s="30">
        <v>0</v>
      </c>
      <c r="CN99" s="29">
        <v>0</v>
      </c>
      <c r="CO99" s="29">
        <v>0</v>
      </c>
      <c r="CP99" s="30">
        <v>0</v>
      </c>
      <c r="CQ99" s="30">
        <v>1</v>
      </c>
      <c r="CR99" s="30" t="s">
        <v>110</v>
      </c>
      <c r="CS99" s="29">
        <v>534</v>
      </c>
      <c r="CT99" s="29">
        <v>85</v>
      </c>
      <c r="CU99" s="29">
        <v>1421</v>
      </c>
    </row>
    <row r="100" spans="1:101" s="43" customFormat="1" ht="13.5">
      <c r="A100" s="20">
        <v>972</v>
      </c>
      <c r="B100" s="21" t="s">
        <v>346</v>
      </c>
      <c r="C100" s="22" t="s">
        <v>346</v>
      </c>
      <c r="D100" s="23">
        <v>385551</v>
      </c>
      <c r="E100" s="30">
        <v>1</v>
      </c>
      <c r="F100" s="30">
        <v>1</v>
      </c>
      <c r="G100" s="30">
        <v>40</v>
      </c>
      <c r="H100" s="30">
        <v>40</v>
      </c>
      <c r="I100" s="31">
        <v>263461.93</v>
      </c>
      <c r="J100" s="31">
        <v>21237.47</v>
      </c>
      <c r="K100" s="31">
        <v>535959.23</v>
      </c>
      <c r="L100" s="31" t="s">
        <v>126</v>
      </c>
      <c r="M100" s="30">
        <v>0</v>
      </c>
      <c r="N100" s="30">
        <v>0</v>
      </c>
      <c r="O100" s="32">
        <v>599.24</v>
      </c>
      <c r="P100" s="32">
        <v>570.04</v>
      </c>
      <c r="Q100" s="30">
        <v>0</v>
      </c>
      <c r="R100" s="29">
        <v>0</v>
      </c>
      <c r="S100" s="32">
        <v>20.2</v>
      </c>
      <c r="T100" s="30">
        <v>1781</v>
      </c>
      <c r="U100" s="30">
        <v>9</v>
      </c>
      <c r="V100" s="32">
        <v>10304.05</v>
      </c>
      <c r="W100" s="30" t="s">
        <v>110</v>
      </c>
      <c r="X100" s="32">
        <v>598</v>
      </c>
      <c r="Y100" s="33">
        <v>0.9979307122354981</v>
      </c>
      <c r="Z100" s="32">
        <v>7790</v>
      </c>
      <c r="AA100" s="33">
        <v>0.756013412201998</v>
      </c>
      <c r="AB100" s="32">
        <v>6675.5</v>
      </c>
      <c r="AC100" s="33">
        <v>0.6478520581713021</v>
      </c>
      <c r="AD100" s="32">
        <v>3405</v>
      </c>
      <c r="AE100" s="32">
        <v>3405</v>
      </c>
      <c r="AF100" s="33">
        <v>1</v>
      </c>
      <c r="AG100" s="32">
        <v>4903</v>
      </c>
      <c r="AH100" s="32">
        <v>0</v>
      </c>
      <c r="AI100" s="29">
        <v>2000</v>
      </c>
      <c r="AJ100" s="31">
        <v>7185</v>
      </c>
      <c r="AK100" s="30">
        <v>1</v>
      </c>
      <c r="AL100" s="30">
        <v>7</v>
      </c>
      <c r="AM100" s="30">
        <v>1</v>
      </c>
      <c r="AN100" s="30">
        <v>0</v>
      </c>
      <c r="AO100" s="30">
        <v>27</v>
      </c>
      <c r="AP100" s="30">
        <v>11</v>
      </c>
      <c r="AQ100" s="30">
        <v>0</v>
      </c>
      <c r="AR100" s="30">
        <v>168</v>
      </c>
      <c r="AS100" s="30">
        <v>74</v>
      </c>
      <c r="AT100" s="30">
        <v>88</v>
      </c>
      <c r="AU100" s="30">
        <v>0</v>
      </c>
      <c r="AV100" s="32">
        <v>6713.83</v>
      </c>
      <c r="AW100" s="30" t="s">
        <v>126</v>
      </c>
      <c r="AX100" s="32">
        <v>0</v>
      </c>
      <c r="AY100" s="30" t="s">
        <v>126</v>
      </c>
      <c r="AZ100" s="32">
        <v>0</v>
      </c>
      <c r="BA100" s="32">
        <v>20000</v>
      </c>
      <c r="BB100" s="32">
        <v>10304.05</v>
      </c>
      <c r="BC100" s="33">
        <v>0.5152025</v>
      </c>
      <c r="BD100" s="32">
        <v>9695.95</v>
      </c>
      <c r="BE100" s="29">
        <v>78604</v>
      </c>
      <c r="BF100" s="29">
        <v>1015677</v>
      </c>
      <c r="BG100" s="29">
        <v>118932</v>
      </c>
      <c r="BH100" s="29">
        <v>741</v>
      </c>
      <c r="BI100" s="29">
        <v>39757</v>
      </c>
      <c r="BJ100" s="29">
        <v>0</v>
      </c>
      <c r="BK100" s="30" t="s">
        <v>347</v>
      </c>
      <c r="BL100" s="30">
        <v>2006</v>
      </c>
      <c r="BM100" s="29">
        <v>146030</v>
      </c>
      <c r="BN100" s="29">
        <v>120365</v>
      </c>
      <c r="BO100" s="33">
        <v>0.14377602328299302</v>
      </c>
      <c r="BP100" s="29">
        <v>3612</v>
      </c>
      <c r="BQ100" s="29">
        <v>0</v>
      </c>
      <c r="BR100" s="33">
        <v>0.0908519254470911</v>
      </c>
      <c r="BS100" s="29">
        <v>100791</v>
      </c>
      <c r="BT100" s="33">
        <v>0.09923528838400401</v>
      </c>
      <c r="BU100" s="29">
        <v>6611</v>
      </c>
      <c r="BV100" s="33">
        <v>0.166285182483588</v>
      </c>
      <c r="BW100" s="29">
        <v>428</v>
      </c>
      <c r="BX100" s="29" t="s">
        <v>126</v>
      </c>
      <c r="BY100" s="33" t="s">
        <v>129</v>
      </c>
      <c r="BZ100" s="29" t="s">
        <v>126</v>
      </c>
      <c r="CA100" s="33" t="s">
        <v>129</v>
      </c>
      <c r="CB100" s="29" t="s">
        <v>126</v>
      </c>
      <c r="CC100" s="33" t="s">
        <v>129</v>
      </c>
      <c r="CD100" s="29">
        <v>1463</v>
      </c>
      <c r="CE100" s="29">
        <v>3085</v>
      </c>
      <c r="CF100" s="29">
        <v>860</v>
      </c>
      <c r="CG100" s="29">
        <v>0</v>
      </c>
      <c r="CH100" s="29">
        <v>0</v>
      </c>
      <c r="CI100" s="29">
        <v>0</v>
      </c>
      <c r="CJ100" s="29">
        <v>730753</v>
      </c>
      <c r="CK100" s="29">
        <v>45245</v>
      </c>
      <c r="CL100" s="29">
        <v>28920</v>
      </c>
      <c r="CM100" s="30">
        <v>2</v>
      </c>
      <c r="CN100" s="29">
        <v>1062</v>
      </c>
      <c r="CO100" s="29">
        <v>553</v>
      </c>
      <c r="CP100" s="30">
        <v>0</v>
      </c>
      <c r="CQ100" s="30">
        <v>0</v>
      </c>
      <c r="CR100" s="30" t="s">
        <v>105</v>
      </c>
      <c r="CS100" s="29">
        <v>800</v>
      </c>
      <c r="CT100" s="29">
        <v>1364</v>
      </c>
      <c r="CU100" s="29">
        <v>4136</v>
      </c>
      <c r="CV100" s="10"/>
      <c r="CW100" s="10"/>
    </row>
    <row r="101" spans="1:101" s="43" customFormat="1" ht="13.5">
      <c r="A101" s="20">
        <v>973</v>
      </c>
      <c r="B101" s="21" t="s">
        <v>348</v>
      </c>
      <c r="C101" s="35" t="s">
        <v>348</v>
      </c>
      <c r="D101" s="36">
        <v>244118</v>
      </c>
      <c r="E101" s="37"/>
      <c r="F101" s="37"/>
      <c r="G101" s="37"/>
      <c r="H101" s="37"/>
      <c r="I101" s="38"/>
      <c r="J101" s="38"/>
      <c r="K101" s="38"/>
      <c r="L101" s="38"/>
      <c r="M101" s="37"/>
      <c r="N101" s="37"/>
      <c r="O101" s="39"/>
      <c r="P101" s="39"/>
      <c r="Q101" s="37"/>
      <c r="R101" s="36"/>
      <c r="S101" s="39"/>
      <c r="T101" s="37"/>
      <c r="U101" s="37"/>
      <c r="V101" s="39"/>
      <c r="W101" s="37"/>
      <c r="X101" s="39"/>
      <c r="Y101" s="40"/>
      <c r="Z101" s="39"/>
      <c r="AA101" s="40"/>
      <c r="AB101" s="39"/>
      <c r="AC101" s="40"/>
      <c r="AD101" s="39"/>
      <c r="AE101" s="39"/>
      <c r="AF101" s="40"/>
      <c r="AG101" s="39"/>
      <c r="AH101" s="39"/>
      <c r="AI101" s="36"/>
      <c r="AJ101" s="38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9"/>
      <c r="AW101" s="37"/>
      <c r="AX101" s="39"/>
      <c r="AY101" s="37"/>
      <c r="AZ101" s="39"/>
      <c r="BA101" s="39"/>
      <c r="BB101" s="39"/>
      <c r="BC101" s="40"/>
      <c r="BD101" s="39"/>
      <c r="BE101" s="36"/>
      <c r="BF101" s="36"/>
      <c r="BG101" s="36"/>
      <c r="BH101" s="36"/>
      <c r="BI101" s="36"/>
      <c r="BJ101" s="36"/>
      <c r="BK101" s="37"/>
      <c r="BL101" s="37"/>
      <c r="BM101" s="36"/>
      <c r="BN101" s="36"/>
      <c r="BO101" s="40"/>
      <c r="BP101" s="36"/>
      <c r="BQ101" s="36"/>
      <c r="BR101" s="40"/>
      <c r="BS101" s="36"/>
      <c r="BT101" s="40"/>
      <c r="BU101" s="36"/>
      <c r="BV101" s="40"/>
      <c r="BW101" s="36"/>
      <c r="BX101" s="36"/>
      <c r="BY101" s="40"/>
      <c r="BZ101" s="36"/>
      <c r="CA101" s="40"/>
      <c r="CB101" s="36"/>
      <c r="CC101" s="40"/>
      <c r="CD101" s="36"/>
      <c r="CE101" s="36"/>
      <c r="CF101" s="36"/>
      <c r="CG101" s="36"/>
      <c r="CH101" s="36"/>
      <c r="CI101" s="36"/>
      <c r="CJ101" s="36"/>
      <c r="CK101" s="36"/>
      <c r="CL101" s="36"/>
      <c r="CM101" s="37"/>
      <c r="CN101" s="36"/>
      <c r="CO101" s="36"/>
      <c r="CP101" s="37"/>
      <c r="CQ101" s="37"/>
      <c r="CR101" s="37"/>
      <c r="CS101" s="36"/>
      <c r="CT101" s="36"/>
      <c r="CU101" s="36"/>
      <c r="CV101" s="10"/>
      <c r="CW101" s="10"/>
    </row>
    <row r="102" spans="1:99" ht="13.5">
      <c r="A102" s="20">
        <v>974</v>
      </c>
      <c r="B102" s="21" t="s">
        <v>349</v>
      </c>
      <c r="C102" s="22" t="s">
        <v>349</v>
      </c>
      <c r="D102" s="23">
        <v>843000</v>
      </c>
      <c r="E102" s="24">
        <v>2</v>
      </c>
      <c r="F102" s="24">
        <v>2</v>
      </c>
      <c r="G102" s="24">
        <v>36</v>
      </c>
      <c r="H102" s="24">
        <v>35.5</v>
      </c>
      <c r="I102" s="25">
        <v>81614</v>
      </c>
      <c r="J102" s="25" t="s">
        <v>126</v>
      </c>
      <c r="K102" s="25">
        <v>0</v>
      </c>
      <c r="L102" s="25">
        <v>4139</v>
      </c>
      <c r="M102" s="24">
        <v>2</v>
      </c>
      <c r="N102" s="24">
        <v>0</v>
      </c>
      <c r="O102" s="26">
        <v>243.87</v>
      </c>
      <c r="P102" s="26">
        <v>691.65</v>
      </c>
      <c r="Q102" s="24">
        <v>0</v>
      </c>
      <c r="R102" s="23">
        <v>0</v>
      </c>
      <c r="S102" s="26">
        <v>0.37</v>
      </c>
      <c r="T102" s="24">
        <v>37</v>
      </c>
      <c r="U102" s="24">
        <v>5</v>
      </c>
      <c r="V102" s="26">
        <v>20600.87</v>
      </c>
      <c r="W102" s="24" t="s">
        <v>105</v>
      </c>
      <c r="X102" s="26">
        <v>712.05</v>
      </c>
      <c r="Y102" s="27">
        <v>1.02894425016618</v>
      </c>
      <c r="Z102" s="26" t="s">
        <v>126</v>
      </c>
      <c r="AA102" s="27" t="s">
        <v>129</v>
      </c>
      <c r="AB102" s="26" t="s">
        <v>126</v>
      </c>
      <c r="AC102" s="27" t="s">
        <v>126</v>
      </c>
      <c r="AD102" s="26">
        <v>3989</v>
      </c>
      <c r="AE102" s="26">
        <v>3769</v>
      </c>
      <c r="AF102" s="27">
        <v>0.9448483329155181</v>
      </c>
      <c r="AG102" s="26">
        <v>9262.7</v>
      </c>
      <c r="AH102" s="26">
        <v>0</v>
      </c>
      <c r="AI102" s="23">
        <v>96</v>
      </c>
      <c r="AJ102" s="25">
        <v>6636</v>
      </c>
      <c r="AK102" s="24">
        <v>1</v>
      </c>
      <c r="AL102" s="24">
        <v>0</v>
      </c>
      <c r="AM102" s="24">
        <v>0</v>
      </c>
      <c r="AN102" s="24">
        <v>0</v>
      </c>
      <c r="AO102" s="24">
        <v>24</v>
      </c>
      <c r="AP102" s="24">
        <v>12</v>
      </c>
      <c r="AQ102" s="24">
        <v>4</v>
      </c>
      <c r="AR102" s="24">
        <v>21</v>
      </c>
      <c r="AS102" s="24">
        <v>4</v>
      </c>
      <c r="AT102" s="24">
        <v>9</v>
      </c>
      <c r="AU102" s="24">
        <v>13</v>
      </c>
      <c r="AV102" s="26">
        <v>9803.86</v>
      </c>
      <c r="AW102" s="24">
        <v>7</v>
      </c>
      <c r="AX102" s="26">
        <v>9264</v>
      </c>
      <c r="AY102" s="24" t="s">
        <v>105</v>
      </c>
      <c r="AZ102" s="26">
        <v>28044.5</v>
      </c>
      <c r="BA102" s="26">
        <v>23825.4</v>
      </c>
      <c r="BB102" s="26">
        <v>20600.87</v>
      </c>
      <c r="BC102" s="27">
        <v>0.8646599847221871</v>
      </c>
      <c r="BD102" s="26">
        <v>3224.53</v>
      </c>
      <c r="BE102" s="23">
        <v>19507</v>
      </c>
      <c r="BF102" s="23">
        <v>946470</v>
      </c>
      <c r="BG102" s="23">
        <v>2317</v>
      </c>
      <c r="BH102" s="23">
        <v>3936</v>
      </c>
      <c r="BI102" s="23">
        <v>13021</v>
      </c>
      <c r="BJ102" s="23">
        <v>0</v>
      </c>
      <c r="BK102" s="24" t="s">
        <v>350</v>
      </c>
      <c r="BL102" s="24">
        <v>2008</v>
      </c>
      <c r="BM102" s="23">
        <v>0</v>
      </c>
      <c r="BN102" s="23">
        <v>0</v>
      </c>
      <c r="BO102" s="27">
        <v>0</v>
      </c>
      <c r="BP102" s="23">
        <v>6776</v>
      </c>
      <c r="BQ102" s="23">
        <v>0</v>
      </c>
      <c r="BR102" s="27">
        <v>0.520390139006221</v>
      </c>
      <c r="BS102" s="23">
        <v>143457</v>
      </c>
      <c r="BT102" s="27">
        <v>0.15157057275983402</v>
      </c>
      <c r="BU102" s="23">
        <v>0</v>
      </c>
      <c r="BV102" s="27">
        <v>0</v>
      </c>
      <c r="BW102" s="23">
        <v>901</v>
      </c>
      <c r="BX102" s="23">
        <v>496</v>
      </c>
      <c r="BY102" s="27">
        <v>0.5504994450610431</v>
      </c>
      <c r="BZ102" s="23">
        <v>53</v>
      </c>
      <c r="CA102" s="27">
        <v>0.0588235294117647</v>
      </c>
      <c r="CB102" s="23">
        <v>81</v>
      </c>
      <c r="CC102" s="27">
        <v>0.0899001109877913</v>
      </c>
      <c r="CD102" s="23">
        <v>5746</v>
      </c>
      <c r="CE102" s="23">
        <v>12158</v>
      </c>
      <c r="CF102" s="23">
        <v>1214</v>
      </c>
      <c r="CG102" s="23">
        <v>0</v>
      </c>
      <c r="CH102" s="23">
        <v>0</v>
      </c>
      <c r="CI102" s="23">
        <v>0</v>
      </c>
      <c r="CJ102" s="23" t="s">
        <v>126</v>
      </c>
      <c r="CK102" s="23" t="s">
        <v>126</v>
      </c>
      <c r="CL102" s="23" t="s">
        <v>126</v>
      </c>
      <c r="CM102" s="24">
        <v>4</v>
      </c>
      <c r="CN102" s="23">
        <v>2420</v>
      </c>
      <c r="CO102" s="23">
        <v>1915</v>
      </c>
      <c r="CP102" s="24">
        <v>0</v>
      </c>
      <c r="CQ102" s="24">
        <v>0</v>
      </c>
      <c r="CR102" s="24" t="s">
        <v>110</v>
      </c>
      <c r="CS102" s="23">
        <v>2155</v>
      </c>
      <c r="CT102" s="23">
        <v>1296</v>
      </c>
      <c r="CU102" s="23">
        <v>9702</v>
      </c>
    </row>
    <row r="103" spans="1:99" ht="13.5">
      <c r="A103" s="20">
        <v>976</v>
      </c>
      <c r="B103" s="21" t="s">
        <v>351</v>
      </c>
      <c r="C103" s="22" t="s">
        <v>351</v>
      </c>
      <c r="D103" s="23">
        <v>250000</v>
      </c>
      <c r="E103" s="24">
        <v>1</v>
      </c>
      <c r="F103" s="24">
        <v>1</v>
      </c>
      <c r="G103" s="24">
        <v>20</v>
      </c>
      <c r="H103" s="24">
        <v>20</v>
      </c>
      <c r="I103" s="25" t="s">
        <v>126</v>
      </c>
      <c r="J103" s="25">
        <v>19591.2</v>
      </c>
      <c r="K103" s="25" t="s">
        <v>126</v>
      </c>
      <c r="L103" s="25">
        <v>14550</v>
      </c>
      <c r="M103" s="24">
        <v>0</v>
      </c>
      <c r="N103" s="24">
        <v>0</v>
      </c>
      <c r="O103" s="26">
        <v>7</v>
      </c>
      <c r="P103" s="26">
        <v>24.22</v>
      </c>
      <c r="Q103" s="24">
        <v>0</v>
      </c>
      <c r="R103" s="23">
        <v>0</v>
      </c>
      <c r="S103" s="26">
        <v>0.5</v>
      </c>
      <c r="T103" s="24">
        <v>0</v>
      </c>
      <c r="U103" s="24">
        <v>0.7</v>
      </c>
      <c r="V103" s="26">
        <v>794.6</v>
      </c>
      <c r="W103" s="24" t="s">
        <v>110</v>
      </c>
      <c r="X103" s="26">
        <v>57</v>
      </c>
      <c r="Y103" s="27">
        <v>2.3058252427184502</v>
      </c>
      <c r="Z103" s="26">
        <v>753.89</v>
      </c>
      <c r="AA103" s="27">
        <v>0.948766675056632</v>
      </c>
      <c r="AB103" s="26" t="s">
        <v>126</v>
      </c>
      <c r="AC103" s="27" t="s">
        <v>129</v>
      </c>
      <c r="AD103" s="26">
        <v>281</v>
      </c>
      <c r="AE103" s="26">
        <v>0</v>
      </c>
      <c r="AF103" s="27">
        <v>0</v>
      </c>
      <c r="AG103" s="26">
        <v>1100</v>
      </c>
      <c r="AH103" s="26">
        <v>0</v>
      </c>
      <c r="AI103" s="23">
        <v>0</v>
      </c>
      <c r="AJ103" s="25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17</v>
      </c>
      <c r="AP103" s="24">
        <v>0</v>
      </c>
      <c r="AQ103" s="24">
        <v>2</v>
      </c>
      <c r="AR103" s="24">
        <v>48</v>
      </c>
      <c r="AS103" s="24">
        <v>14</v>
      </c>
      <c r="AT103" s="24">
        <v>25</v>
      </c>
      <c r="AU103" s="24">
        <v>2</v>
      </c>
      <c r="AV103" s="26">
        <v>569.95</v>
      </c>
      <c r="AW103" s="24">
        <v>3</v>
      </c>
      <c r="AX103" s="26">
        <v>2900</v>
      </c>
      <c r="AY103" s="24" t="s">
        <v>110</v>
      </c>
      <c r="AZ103" s="26">
        <v>0</v>
      </c>
      <c r="BA103" s="26">
        <v>1060.6</v>
      </c>
      <c r="BB103" s="26">
        <v>794.6</v>
      </c>
      <c r="BC103" s="27">
        <v>0.749198566848953</v>
      </c>
      <c r="BD103" s="26">
        <v>266</v>
      </c>
      <c r="BE103" s="23">
        <v>30</v>
      </c>
      <c r="BF103" s="23">
        <v>30</v>
      </c>
      <c r="BG103" s="23">
        <v>0</v>
      </c>
      <c r="BH103" s="23">
        <v>0</v>
      </c>
      <c r="BI103" s="23">
        <v>0</v>
      </c>
      <c r="BJ103" s="23">
        <v>0</v>
      </c>
      <c r="BK103" s="24" t="s">
        <v>129</v>
      </c>
      <c r="BL103" s="24" t="s">
        <v>129</v>
      </c>
      <c r="BM103" s="23">
        <v>0</v>
      </c>
      <c r="BN103" s="23">
        <v>0</v>
      </c>
      <c r="BO103" s="27">
        <v>0</v>
      </c>
      <c r="BP103" s="23">
        <v>0</v>
      </c>
      <c r="BQ103" s="23">
        <v>0</v>
      </c>
      <c r="BR103" s="27">
        <v>0</v>
      </c>
      <c r="BS103" s="23">
        <v>0</v>
      </c>
      <c r="BT103" s="27">
        <v>0</v>
      </c>
      <c r="BU103" s="23">
        <v>0</v>
      </c>
      <c r="BV103" s="27">
        <v>0</v>
      </c>
      <c r="BW103" s="23">
        <v>126</v>
      </c>
      <c r="BX103" s="23">
        <v>0</v>
      </c>
      <c r="BY103" s="27">
        <v>0</v>
      </c>
      <c r="BZ103" s="23">
        <v>10</v>
      </c>
      <c r="CA103" s="27">
        <v>0.0793650793650794</v>
      </c>
      <c r="CB103" s="23">
        <v>96</v>
      </c>
      <c r="CC103" s="27">
        <v>0.7619047619047621</v>
      </c>
      <c r="CD103" s="23">
        <v>207</v>
      </c>
      <c r="CE103" s="23">
        <v>486</v>
      </c>
      <c r="CF103" s="23">
        <v>30</v>
      </c>
      <c r="CG103" s="23">
        <v>0</v>
      </c>
      <c r="CH103" s="23">
        <v>0</v>
      </c>
      <c r="CI103" s="23">
        <v>0</v>
      </c>
      <c r="CJ103" s="23">
        <v>0</v>
      </c>
      <c r="CK103" s="23">
        <v>0</v>
      </c>
      <c r="CL103" s="23">
        <v>0</v>
      </c>
      <c r="CM103" s="24">
        <v>0</v>
      </c>
      <c r="CN103" s="23">
        <v>0</v>
      </c>
      <c r="CO103" s="23">
        <v>0</v>
      </c>
      <c r="CP103" s="24">
        <v>0</v>
      </c>
      <c r="CQ103" s="24">
        <v>1</v>
      </c>
      <c r="CR103" s="24">
        <v>0</v>
      </c>
      <c r="CS103" s="23">
        <v>66</v>
      </c>
      <c r="CT103" s="23">
        <v>30</v>
      </c>
      <c r="CU103" s="23">
        <v>303</v>
      </c>
    </row>
    <row r="104" spans="1:101" ht="13.5">
      <c r="A104" s="52"/>
      <c r="B104" s="53"/>
      <c r="C104" s="54"/>
      <c r="D104" s="55"/>
      <c r="E104" s="1"/>
      <c r="G104" s="1"/>
      <c r="I104" s="1"/>
      <c r="J104" s="1"/>
      <c r="K104" s="1"/>
      <c r="L104" s="1"/>
      <c r="M104" s="1"/>
      <c r="O104" s="1"/>
      <c r="P104" s="1"/>
      <c r="Q104" s="1"/>
      <c r="S104" s="56"/>
      <c r="T104" s="1"/>
      <c r="U104" s="1"/>
      <c r="V104" s="56"/>
      <c r="W104" s="1"/>
      <c r="X104" s="1"/>
      <c r="Y104" s="1"/>
      <c r="Z104" s="56"/>
      <c r="AA104" s="1"/>
      <c r="AB104" s="56"/>
      <c r="AC104" s="1"/>
      <c r="AD104" s="56"/>
      <c r="AE104" s="56"/>
      <c r="AF104" s="1"/>
      <c r="AG104" s="56"/>
      <c r="AH104" s="5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56"/>
      <c r="AX104" s="56"/>
      <c r="AY104" s="1"/>
      <c r="AZ104" s="1"/>
      <c r="BA104" s="56"/>
      <c r="BB104" s="56"/>
      <c r="BC104" s="1"/>
      <c r="BD104" s="56"/>
      <c r="BK104" s="1"/>
      <c r="BL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CA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S104" s="1"/>
      <c r="CT104" s="55"/>
      <c r="CU104" s="55"/>
      <c r="CV104" s="43"/>
      <c r="CW104" s="43"/>
    </row>
    <row r="105" spans="1:101" ht="13.5">
      <c r="A105" s="52"/>
      <c r="B105" s="53"/>
      <c r="C105" s="57"/>
      <c r="D105" s="55"/>
      <c r="E105" s="55"/>
      <c r="F105" s="52"/>
      <c r="G105" s="58"/>
      <c r="H105" s="52"/>
      <c r="I105" s="59"/>
      <c r="J105" s="59"/>
      <c r="K105" s="59"/>
      <c r="L105" s="59"/>
      <c r="M105" s="60"/>
      <c r="N105" s="52"/>
      <c r="O105" s="61"/>
      <c r="P105" s="61"/>
      <c r="Q105" s="55"/>
      <c r="R105" s="55"/>
      <c r="S105" s="62"/>
      <c r="T105" s="55"/>
      <c r="U105" s="61"/>
      <c r="V105" s="62"/>
      <c r="W105" s="61"/>
      <c r="X105" s="61"/>
      <c r="Y105" s="63"/>
      <c r="Z105" s="64"/>
      <c r="AA105" s="65"/>
      <c r="AB105" s="64"/>
      <c r="AC105" s="66"/>
      <c r="AD105" s="62"/>
      <c r="AE105" s="62"/>
      <c r="AF105" s="66"/>
      <c r="AG105" s="62"/>
      <c r="AH105" s="62"/>
      <c r="AI105" s="55"/>
      <c r="AJ105" s="59"/>
      <c r="AK105" s="52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62"/>
      <c r="AW105" s="52"/>
      <c r="AX105" s="62"/>
      <c r="AY105" s="55"/>
      <c r="AZ105" s="61"/>
      <c r="BA105" s="62"/>
      <c r="BB105" s="62"/>
      <c r="BC105" s="66"/>
      <c r="BD105" s="62"/>
      <c r="BE105" s="55"/>
      <c r="BF105" s="55"/>
      <c r="BG105" s="55"/>
      <c r="BH105" s="55"/>
      <c r="BI105" s="55"/>
      <c r="BJ105" s="55"/>
      <c r="BK105" s="66"/>
      <c r="BL105" s="55"/>
      <c r="BM105" s="55"/>
      <c r="BN105" s="55"/>
      <c r="BO105" s="66"/>
      <c r="BP105" s="55"/>
      <c r="BQ105" s="55"/>
      <c r="BR105" s="66"/>
      <c r="BS105" s="55"/>
      <c r="BT105" s="66"/>
      <c r="BU105" s="55"/>
      <c r="BV105" s="66"/>
      <c r="BW105" s="67"/>
      <c r="BX105" s="55"/>
      <c r="BY105" s="66"/>
      <c r="BZ105" s="55"/>
      <c r="CA105" s="66"/>
      <c r="CB105" s="55"/>
      <c r="CC105" s="66"/>
      <c r="CD105" s="55"/>
      <c r="CE105" s="55"/>
      <c r="CF105" s="55"/>
      <c r="CG105" s="55"/>
      <c r="CH105" s="55"/>
      <c r="CI105" s="55"/>
      <c r="CJ105" s="55"/>
      <c r="CK105" s="55"/>
      <c r="CL105" s="55"/>
      <c r="CM105" s="52"/>
      <c r="CN105" s="55"/>
      <c r="CO105" s="55"/>
      <c r="CP105" s="52"/>
      <c r="CQ105" s="52"/>
      <c r="CR105" s="52"/>
      <c r="CS105" s="55"/>
      <c r="CT105" s="55"/>
      <c r="CU105" s="55"/>
      <c r="CV105" s="43"/>
      <c r="CW105" s="43"/>
    </row>
    <row r="106" spans="1:101" ht="13.5">
      <c r="A106" s="52"/>
      <c r="B106" s="53"/>
      <c r="C106" s="68" t="s">
        <v>352</v>
      </c>
      <c r="D106" s="69"/>
      <c r="E106" s="70">
        <f aca="true" t="shared" si="0" ref="E106:V106">SUM(E3:E103)</f>
        <v>257</v>
      </c>
      <c r="F106" s="70">
        <f t="shared" si="0"/>
        <v>250.00000000000003</v>
      </c>
      <c r="G106" s="70">
        <f t="shared" si="0"/>
        <v>2843</v>
      </c>
      <c r="H106" s="70">
        <f t="shared" si="0"/>
        <v>2730.4</v>
      </c>
      <c r="I106" s="71">
        <f t="shared" si="0"/>
        <v>15027669.420000004</v>
      </c>
      <c r="J106" s="71">
        <f t="shared" si="0"/>
        <v>14954867.020000001</v>
      </c>
      <c r="K106" s="71">
        <f t="shared" si="0"/>
        <v>11104848.730000002</v>
      </c>
      <c r="L106" s="71">
        <f t="shared" si="0"/>
        <v>15654747.129999999</v>
      </c>
      <c r="M106" s="70">
        <f t="shared" si="0"/>
        <v>253</v>
      </c>
      <c r="N106" s="70">
        <f t="shared" si="0"/>
        <v>150</v>
      </c>
      <c r="O106" s="72">
        <f t="shared" si="0"/>
        <v>41646.62000000002</v>
      </c>
      <c r="P106" s="72">
        <f t="shared" si="0"/>
        <v>44554.450000000004</v>
      </c>
      <c r="Q106" s="70">
        <f t="shared" si="0"/>
        <v>1943.4256000000003</v>
      </c>
      <c r="R106" s="70">
        <f t="shared" si="0"/>
        <v>41383</v>
      </c>
      <c r="S106" s="72">
        <f t="shared" si="0"/>
        <v>3533.695</v>
      </c>
      <c r="T106" s="70">
        <f t="shared" si="0"/>
        <v>78884</v>
      </c>
      <c r="U106" s="72">
        <f t="shared" si="0"/>
        <v>1131.8550000000002</v>
      </c>
      <c r="V106" s="72">
        <f t="shared" si="0"/>
        <v>2513781.309999999</v>
      </c>
      <c r="W106" s="70"/>
      <c r="X106" s="72">
        <f>SUM(X3:X103)</f>
        <v>54005.83300000001</v>
      </c>
      <c r="Y106" s="70"/>
      <c r="Z106" s="72">
        <f>SUM(Z3:Z103)</f>
        <v>1383164.0629999998</v>
      </c>
      <c r="AA106" s="70"/>
      <c r="AB106" s="72">
        <f>SUM(AB3:AB103)</f>
        <v>1225638.39</v>
      </c>
      <c r="AC106" s="70"/>
      <c r="AD106" s="72">
        <f>SUM(AD3:AD103)</f>
        <v>531755.6199999999</v>
      </c>
      <c r="AE106" s="72">
        <f>SUM(AE3:AE103)</f>
        <v>379103.29</v>
      </c>
      <c r="AF106" s="70"/>
      <c r="AG106" s="72">
        <f aca="true" t="shared" si="1" ref="AG106:AX106">SUM(AG3:AG103)</f>
        <v>790353.7</v>
      </c>
      <c r="AH106" s="72">
        <f t="shared" si="1"/>
        <v>30976.9</v>
      </c>
      <c r="AI106" s="70">
        <f t="shared" si="1"/>
        <v>145313</v>
      </c>
      <c r="AJ106" s="71">
        <f t="shared" si="1"/>
        <v>4395080.219999999</v>
      </c>
      <c r="AK106" s="70">
        <f t="shared" si="1"/>
        <v>62</v>
      </c>
      <c r="AL106" s="70">
        <f t="shared" si="1"/>
        <v>28873</v>
      </c>
      <c r="AM106" s="70">
        <f t="shared" si="1"/>
        <v>23059</v>
      </c>
      <c r="AN106" s="70">
        <f t="shared" si="1"/>
        <v>1772.5</v>
      </c>
      <c r="AO106" s="70">
        <f t="shared" si="1"/>
        <v>5536</v>
      </c>
      <c r="AP106" s="70">
        <f t="shared" si="1"/>
        <v>2918</v>
      </c>
      <c r="AQ106" s="70">
        <f t="shared" si="1"/>
        <v>565</v>
      </c>
      <c r="AR106" s="70">
        <f t="shared" si="1"/>
        <v>8465</v>
      </c>
      <c r="AS106" s="70">
        <f t="shared" si="1"/>
        <v>2516</v>
      </c>
      <c r="AT106" s="70">
        <f t="shared" si="1"/>
        <v>2393</v>
      </c>
      <c r="AU106" s="70">
        <f t="shared" si="1"/>
        <v>1063</v>
      </c>
      <c r="AV106" s="72">
        <f t="shared" si="1"/>
        <v>665897.7729999999</v>
      </c>
      <c r="AW106" s="70">
        <f t="shared" si="1"/>
        <v>202</v>
      </c>
      <c r="AX106" s="72">
        <f t="shared" si="1"/>
        <v>611556.73</v>
      </c>
      <c r="AY106" s="70"/>
      <c r="AZ106" s="72">
        <f>SUM(AZ3:AZ103)</f>
        <v>634120.4700000001</v>
      </c>
      <c r="BA106" s="72">
        <f>SUM(BA3:BA103)</f>
        <v>3105247.14</v>
      </c>
      <c r="BB106" s="72">
        <f>SUM(BB3:BB103)</f>
        <v>2513781.309999999</v>
      </c>
      <c r="BC106" s="70"/>
      <c r="BD106" s="72">
        <f aca="true" t="shared" si="2" ref="BD106:BJ106">SUM(BD3:BD103)</f>
        <v>587872.7699999999</v>
      </c>
      <c r="BE106" s="70">
        <f t="shared" si="2"/>
        <v>22348001</v>
      </c>
      <c r="BF106" s="70">
        <f t="shared" si="2"/>
        <v>433759932</v>
      </c>
      <c r="BG106" s="70">
        <f t="shared" si="2"/>
        <v>247802506</v>
      </c>
      <c r="BH106" s="70">
        <f t="shared" si="2"/>
        <v>521822</v>
      </c>
      <c r="BI106" s="70">
        <f t="shared" si="2"/>
        <v>12512507</v>
      </c>
      <c r="BJ106" s="70">
        <f t="shared" si="2"/>
        <v>463232</v>
      </c>
      <c r="BK106" s="70"/>
      <c r="BL106" s="70">
        <f>SUM(BL3:BL103)</f>
        <v>262735</v>
      </c>
      <c r="BM106" s="70">
        <f>SUM(BM3:BM103)</f>
        <v>347144724</v>
      </c>
      <c r="BN106" s="70">
        <f>SUM(BN3:BN103)</f>
        <v>235869931</v>
      </c>
      <c r="BO106" s="70"/>
      <c r="BP106" s="70">
        <f>SUM(BP3:BP103)</f>
        <v>8428380</v>
      </c>
      <c r="BQ106" s="70">
        <f>SUM(BQ3:BQ103)</f>
        <v>6086638</v>
      </c>
      <c r="BR106" s="70"/>
      <c r="BS106" s="70">
        <f>SUM(BS3:BS103)</f>
        <v>326005015</v>
      </c>
      <c r="BT106" s="70"/>
      <c r="BU106" s="70">
        <f>SUM(BU3:BU103)</f>
        <v>4421878</v>
      </c>
      <c r="BV106" s="70"/>
      <c r="BW106" s="70">
        <f>SUM(BW3:BW103)</f>
        <v>94774</v>
      </c>
      <c r="BX106" s="70">
        <f>SUM(BX3:BX103)</f>
        <v>36460</v>
      </c>
      <c r="BY106" s="70"/>
      <c r="BZ106" s="70">
        <f>SUM(BZ3:BZ103)</f>
        <v>19775</v>
      </c>
      <c r="CA106" s="70"/>
      <c r="CB106" s="70">
        <f>SUM(CB3:CB103)</f>
        <v>14375</v>
      </c>
      <c r="CC106" s="70"/>
      <c r="CD106" s="70">
        <f aca="true" t="shared" si="3" ref="CD106:CQ106">SUM(CD3:CD103)</f>
        <v>305412</v>
      </c>
      <c r="CE106" s="70">
        <f t="shared" si="3"/>
        <v>1356875</v>
      </c>
      <c r="CF106" s="70">
        <f t="shared" si="3"/>
        <v>130545</v>
      </c>
      <c r="CG106" s="70">
        <f t="shared" si="3"/>
        <v>1106</v>
      </c>
      <c r="CH106" s="70">
        <f t="shared" si="3"/>
        <v>25043</v>
      </c>
      <c r="CI106" s="70">
        <f t="shared" si="3"/>
        <v>1393</v>
      </c>
      <c r="CJ106" s="70">
        <f t="shared" si="3"/>
        <v>2252094421</v>
      </c>
      <c r="CK106" s="70">
        <f t="shared" si="3"/>
        <v>42294064</v>
      </c>
      <c r="CL106" s="70">
        <f t="shared" si="3"/>
        <v>10995247</v>
      </c>
      <c r="CM106" s="70">
        <f t="shared" si="3"/>
        <v>138</v>
      </c>
      <c r="CN106" s="70">
        <f t="shared" si="3"/>
        <v>182752</v>
      </c>
      <c r="CO106" s="70">
        <f t="shared" si="3"/>
        <v>29521</v>
      </c>
      <c r="CP106" s="70">
        <f t="shared" si="3"/>
        <v>217</v>
      </c>
      <c r="CQ106" s="70">
        <f t="shared" si="3"/>
        <v>53</v>
      </c>
      <c r="CR106" s="70"/>
      <c r="CS106" s="70">
        <f>SUM(CS3:CS103)</f>
        <v>156079</v>
      </c>
      <c r="CT106" s="70">
        <f>SUM(CT3:CT103)</f>
        <v>164695</v>
      </c>
      <c r="CU106" s="70">
        <f>SUM(CU3:CU103)</f>
        <v>774308</v>
      </c>
      <c r="CV106" s="43"/>
      <c r="CW106" s="43"/>
    </row>
    <row r="107" spans="1:101" ht="13.5">
      <c r="A107" s="52"/>
      <c r="B107" s="53"/>
      <c r="C107" s="68" t="s">
        <v>353</v>
      </c>
      <c r="D107" s="69"/>
      <c r="E107" s="55">
        <f aca="true" t="shared" si="4" ref="E107:V107">AVERAGE(E3:E103)</f>
        <v>2.649484536082474</v>
      </c>
      <c r="F107" s="55">
        <f t="shared" si="4"/>
        <v>2.577319587628866</v>
      </c>
      <c r="G107" s="55">
        <f t="shared" si="4"/>
        <v>29.309278350515463</v>
      </c>
      <c r="H107" s="55">
        <f t="shared" si="4"/>
        <v>28.148453608247422</v>
      </c>
      <c r="I107" s="59">
        <f t="shared" si="4"/>
        <v>156538.22312500005</v>
      </c>
      <c r="J107" s="59">
        <f t="shared" si="4"/>
        <v>199398.22693333335</v>
      </c>
      <c r="K107" s="59">
        <f t="shared" si="4"/>
        <v>116893.14452631581</v>
      </c>
      <c r="L107" s="59">
        <f t="shared" si="4"/>
        <v>205983.51486842104</v>
      </c>
      <c r="M107" s="55">
        <f t="shared" si="4"/>
        <v>2.6082474226804124</v>
      </c>
      <c r="N107" s="55">
        <f t="shared" si="4"/>
        <v>1.5463917525773196</v>
      </c>
      <c r="O107" s="62">
        <f t="shared" si="4"/>
        <v>447.81311827957006</v>
      </c>
      <c r="P107" s="62">
        <f t="shared" si="4"/>
        <v>459.3242268041238</v>
      </c>
      <c r="Q107" s="55">
        <f t="shared" si="4"/>
        <v>20.035315463917527</v>
      </c>
      <c r="R107" s="55">
        <f t="shared" si="4"/>
        <v>426.62886597938143</v>
      </c>
      <c r="S107" s="62">
        <f t="shared" si="4"/>
        <v>36.42984536082474</v>
      </c>
      <c r="T107" s="55">
        <f t="shared" si="4"/>
        <v>813.2371134020618</v>
      </c>
      <c r="U107" s="62">
        <f t="shared" si="4"/>
        <v>11.790156250000003</v>
      </c>
      <c r="V107" s="62">
        <f t="shared" si="4"/>
        <v>25915.271237113393</v>
      </c>
      <c r="W107" s="55"/>
      <c r="X107" s="62">
        <f>AVERAGE(X3:X103)</f>
        <v>556.7611649484537</v>
      </c>
      <c r="Y107" s="55"/>
      <c r="Z107" s="62">
        <f>AVERAGE(Z3:Z103)</f>
        <v>21279.44712307692</v>
      </c>
      <c r="AA107" s="55"/>
      <c r="AB107" s="62">
        <f>AVERAGE(AB3:AB103)</f>
        <v>18293.11029850746</v>
      </c>
      <c r="AC107" s="55"/>
      <c r="AD107" s="62">
        <f>AVERAGE(AD3:AD103)</f>
        <v>5539.121041666665</v>
      </c>
      <c r="AE107" s="62">
        <f>AVERAGE(AE3:AE103)</f>
        <v>4076.3794623655913</v>
      </c>
      <c r="AF107" s="55"/>
      <c r="AG107" s="62">
        <f aca="true" t="shared" si="5" ref="AG107:AX107">AVERAGE(AG3:AG103)</f>
        <v>8147.976288659794</v>
      </c>
      <c r="AH107" s="62">
        <f t="shared" si="5"/>
        <v>319.3494845360825</v>
      </c>
      <c r="AI107" s="55">
        <f t="shared" si="5"/>
        <v>1498.0721649484535</v>
      </c>
      <c r="AJ107" s="59">
        <f t="shared" si="5"/>
        <v>45310.10536082473</v>
      </c>
      <c r="AK107" s="55">
        <f t="shared" si="5"/>
        <v>0.6391752577319587</v>
      </c>
      <c r="AL107" s="55">
        <f t="shared" si="5"/>
        <v>300.7604166666667</v>
      </c>
      <c r="AM107" s="55">
        <f t="shared" si="5"/>
        <v>237.72164948453607</v>
      </c>
      <c r="AN107" s="55">
        <f t="shared" si="5"/>
        <v>18.657894736842106</v>
      </c>
      <c r="AO107" s="55">
        <f t="shared" si="5"/>
        <v>57.666666666666664</v>
      </c>
      <c r="AP107" s="55">
        <f t="shared" si="5"/>
        <v>30.71578947368421</v>
      </c>
      <c r="AQ107" s="55">
        <f t="shared" si="5"/>
        <v>5.947368421052632</v>
      </c>
      <c r="AR107" s="55">
        <f t="shared" si="5"/>
        <v>87.26804123711341</v>
      </c>
      <c r="AS107" s="55">
        <f t="shared" si="5"/>
        <v>26.208333333333332</v>
      </c>
      <c r="AT107" s="55">
        <f t="shared" si="5"/>
        <v>25.189473684210526</v>
      </c>
      <c r="AU107" s="55">
        <f t="shared" si="5"/>
        <v>10.958762886597938</v>
      </c>
      <c r="AV107" s="62">
        <f t="shared" si="5"/>
        <v>6936.435135416666</v>
      </c>
      <c r="AW107" s="55">
        <f t="shared" si="5"/>
        <v>2.1041666666666665</v>
      </c>
      <c r="AX107" s="62">
        <f t="shared" si="5"/>
        <v>6720.403626373626</v>
      </c>
      <c r="AY107" s="55"/>
      <c r="AZ107" s="62">
        <f>AVERAGE(AZ3:AZ103)</f>
        <v>7828.647777777779</v>
      </c>
      <c r="BA107" s="62">
        <f>AVERAGE(BA3:BA103)</f>
        <v>32012.857113402064</v>
      </c>
      <c r="BB107" s="62">
        <f>AVERAGE(BB3:BB103)</f>
        <v>25915.271237113393</v>
      </c>
      <c r="BC107" s="55"/>
      <c r="BD107" s="62">
        <f aca="true" t="shared" si="6" ref="BD107:BJ107">AVERAGE(BD3:BD103)</f>
        <v>6060.544020618556</v>
      </c>
      <c r="BE107" s="55">
        <f t="shared" si="6"/>
        <v>230391.76288659795</v>
      </c>
      <c r="BF107" s="55">
        <f t="shared" si="6"/>
        <v>4471751.87628866</v>
      </c>
      <c r="BG107" s="55">
        <f t="shared" si="6"/>
        <v>2608447.431578947</v>
      </c>
      <c r="BH107" s="55">
        <f t="shared" si="6"/>
        <v>5379.6082474226805</v>
      </c>
      <c r="BI107" s="55">
        <f t="shared" si="6"/>
        <v>130338.61458333333</v>
      </c>
      <c r="BJ107" s="55">
        <f t="shared" si="6"/>
        <v>4775.587628865979</v>
      </c>
      <c r="BK107" s="55"/>
      <c r="BL107" s="55">
        <f>AVERAGE(BL3:BL103)</f>
        <v>2887.197802197802</v>
      </c>
      <c r="BM107" s="55">
        <f>AVERAGE(BM3:BM103)</f>
        <v>3578811.587628866</v>
      </c>
      <c r="BN107" s="55">
        <f>AVERAGE(BN3:BN103)</f>
        <v>2456978.4479166665</v>
      </c>
      <c r="BO107" s="55"/>
      <c r="BP107" s="55">
        <f>AVERAGE(BP3:BP103)</f>
        <v>86890.51546391753</v>
      </c>
      <c r="BQ107" s="55">
        <f>AVERAGE(BQ3:BQ103)</f>
        <v>62748.845360824744</v>
      </c>
      <c r="BR107" s="55"/>
      <c r="BS107" s="55">
        <f>AVERAGE(BS3:BS103)</f>
        <v>3395885.5729166665</v>
      </c>
      <c r="BT107" s="55"/>
      <c r="BU107" s="55">
        <f>AVERAGE(BU3:BU103)</f>
        <v>46061.229166666664</v>
      </c>
      <c r="BV107" s="55"/>
      <c r="BW107" s="55">
        <f>AVERAGE(BW3:BW103)</f>
        <v>977.0515463917526</v>
      </c>
      <c r="BX107" s="55">
        <f>AVERAGE(BX3:BX103)</f>
        <v>396.30434782608694</v>
      </c>
      <c r="BY107" s="55"/>
      <c r="BZ107" s="55">
        <f>AVERAGE(BZ3:BZ103)</f>
        <v>214.94565217391303</v>
      </c>
      <c r="CA107" s="55"/>
      <c r="CB107" s="55">
        <f>AVERAGE(CB3:CB103)</f>
        <v>157.96703296703296</v>
      </c>
      <c r="CC107" s="55"/>
      <c r="CD107" s="55">
        <f aca="true" t="shared" si="7" ref="CD107:CQ107">AVERAGE(CD3:CD103)</f>
        <v>3181.375</v>
      </c>
      <c r="CE107" s="55">
        <f t="shared" si="7"/>
        <v>13988.40206185567</v>
      </c>
      <c r="CF107" s="55">
        <f t="shared" si="7"/>
        <v>1374.157894736842</v>
      </c>
      <c r="CG107" s="55">
        <f t="shared" si="7"/>
        <v>11.402061855670103</v>
      </c>
      <c r="CH107" s="55">
        <f t="shared" si="7"/>
        <v>258.17525773195877</v>
      </c>
      <c r="CI107" s="55">
        <f t="shared" si="7"/>
        <v>14.360824742268042</v>
      </c>
      <c r="CJ107" s="55">
        <f t="shared" si="7"/>
        <v>25304431.696629215</v>
      </c>
      <c r="CK107" s="55">
        <f t="shared" si="7"/>
        <v>464769.93406593404</v>
      </c>
      <c r="CL107" s="55">
        <f t="shared" si="7"/>
        <v>134088.3780487805</v>
      </c>
      <c r="CM107" s="55">
        <f t="shared" si="7"/>
        <v>1.422680412371134</v>
      </c>
      <c r="CN107" s="55">
        <f t="shared" si="7"/>
        <v>2008.2637362637363</v>
      </c>
      <c r="CO107" s="55">
        <f t="shared" si="7"/>
        <v>307.5104166666667</v>
      </c>
      <c r="CP107" s="55">
        <f t="shared" si="7"/>
        <v>2.2371134020618557</v>
      </c>
      <c r="CQ107" s="55">
        <f t="shared" si="7"/>
        <v>0.5463917525773195</v>
      </c>
      <c r="CR107" s="55"/>
      <c r="CS107" s="55">
        <f>AVERAGE(CS3:CS103)</f>
        <v>1609.0618556701031</v>
      </c>
      <c r="CT107" s="55">
        <f>AVERAGE(CT3:CT103)</f>
        <v>1715.5729166666667</v>
      </c>
      <c r="CU107" s="55">
        <f>AVERAGE(CU3:CU103)</f>
        <v>7982.556701030928</v>
      </c>
      <c r="CV107" s="43"/>
      <c r="CW107" s="43"/>
    </row>
    <row r="108" spans="1:101" ht="13.5">
      <c r="A108" s="52"/>
      <c r="B108" s="53"/>
      <c r="C108" s="68" t="s">
        <v>354</v>
      </c>
      <c r="D108" s="69"/>
      <c r="E108" s="55">
        <f aca="true" t="shared" si="8" ref="E108:V108">MEDIAN(E3:E103)</f>
        <v>2</v>
      </c>
      <c r="F108" s="55">
        <f t="shared" si="8"/>
        <v>2</v>
      </c>
      <c r="G108" s="55">
        <f t="shared" si="8"/>
        <v>26</v>
      </c>
      <c r="H108" s="55">
        <f t="shared" si="8"/>
        <v>24.7</v>
      </c>
      <c r="I108" s="59">
        <f t="shared" si="8"/>
        <v>110962.6</v>
      </c>
      <c r="J108" s="59">
        <f t="shared" si="8"/>
        <v>118511</v>
      </c>
      <c r="K108" s="59">
        <f t="shared" si="8"/>
        <v>85373.82</v>
      </c>
      <c r="L108" s="59">
        <f t="shared" si="8"/>
        <v>44221</v>
      </c>
      <c r="M108" s="55">
        <f t="shared" si="8"/>
        <v>1</v>
      </c>
      <c r="N108" s="55">
        <f t="shared" si="8"/>
        <v>0</v>
      </c>
      <c r="O108" s="62">
        <f t="shared" si="8"/>
        <v>342.2</v>
      </c>
      <c r="P108" s="62">
        <f t="shared" si="8"/>
        <v>356.5</v>
      </c>
      <c r="Q108" s="55">
        <f t="shared" si="8"/>
        <v>0</v>
      </c>
      <c r="R108" s="55">
        <f t="shared" si="8"/>
        <v>0</v>
      </c>
      <c r="S108" s="62">
        <f t="shared" si="8"/>
        <v>20.6</v>
      </c>
      <c r="T108" s="55">
        <f t="shared" si="8"/>
        <v>149</v>
      </c>
      <c r="U108" s="62">
        <f t="shared" si="8"/>
        <v>10.5</v>
      </c>
      <c r="V108" s="62">
        <f t="shared" si="8"/>
        <v>22583</v>
      </c>
      <c r="W108" s="55"/>
      <c r="X108" s="62">
        <f>MEDIAN(X3:X103)</f>
        <v>374.5</v>
      </c>
      <c r="Y108" s="55"/>
      <c r="Z108" s="62">
        <f>MEDIAN(Z3:Z103)</f>
        <v>19266.2</v>
      </c>
      <c r="AA108" s="55"/>
      <c r="AB108" s="62">
        <f>MEDIAN(AB3:AB103)</f>
        <v>14852.76</v>
      </c>
      <c r="AC108" s="55"/>
      <c r="AD108" s="62">
        <f>MEDIAN(AD3:AD103)</f>
        <v>4895.25</v>
      </c>
      <c r="AE108" s="62">
        <f>MEDIAN(AE3:AE103)</f>
        <v>3769</v>
      </c>
      <c r="AF108" s="55"/>
      <c r="AG108" s="62">
        <f aca="true" t="shared" si="9" ref="AG108:AX108">MEDIAN(AG3:AG103)</f>
        <v>7343</v>
      </c>
      <c r="AH108" s="62">
        <f t="shared" si="9"/>
        <v>0</v>
      </c>
      <c r="AI108" s="55">
        <f t="shared" si="9"/>
        <v>30</v>
      </c>
      <c r="AJ108" s="59">
        <f t="shared" si="9"/>
        <v>32100</v>
      </c>
      <c r="AK108" s="55">
        <f t="shared" si="9"/>
        <v>1</v>
      </c>
      <c r="AL108" s="55">
        <f t="shared" si="9"/>
        <v>275</v>
      </c>
      <c r="AM108" s="55">
        <f t="shared" si="9"/>
        <v>228</v>
      </c>
      <c r="AN108" s="55">
        <f t="shared" si="9"/>
        <v>11</v>
      </c>
      <c r="AO108" s="55">
        <f t="shared" si="9"/>
        <v>38.5</v>
      </c>
      <c r="AP108" s="55">
        <f t="shared" si="9"/>
        <v>17</v>
      </c>
      <c r="AQ108" s="55">
        <f t="shared" si="9"/>
        <v>4</v>
      </c>
      <c r="AR108" s="55">
        <f t="shared" si="9"/>
        <v>73</v>
      </c>
      <c r="AS108" s="55">
        <f t="shared" si="9"/>
        <v>19.5</v>
      </c>
      <c r="AT108" s="55">
        <f t="shared" si="9"/>
        <v>11</v>
      </c>
      <c r="AU108" s="55">
        <f t="shared" si="9"/>
        <v>3</v>
      </c>
      <c r="AV108" s="62">
        <f t="shared" si="9"/>
        <v>4611.3099999999995</v>
      </c>
      <c r="AW108" s="55">
        <f t="shared" si="9"/>
        <v>1</v>
      </c>
      <c r="AX108" s="62">
        <f t="shared" si="9"/>
        <v>350</v>
      </c>
      <c r="AY108" s="55"/>
      <c r="AZ108" s="62">
        <f>MEDIAN(AZ3:AZ103)</f>
        <v>150</v>
      </c>
      <c r="BA108" s="62">
        <f>MEDIAN(BA3:BA103)</f>
        <v>29049.66</v>
      </c>
      <c r="BB108" s="62">
        <f>MEDIAN(BB3:BB103)</f>
        <v>22583</v>
      </c>
      <c r="BC108" s="55"/>
      <c r="BD108" s="62">
        <f aca="true" t="shared" si="10" ref="BD108:BJ108">MEDIAN(BD3:BD103)</f>
        <v>4152</v>
      </c>
      <c r="BE108" s="55">
        <f t="shared" si="10"/>
        <v>154143</v>
      </c>
      <c r="BF108" s="55">
        <f t="shared" si="10"/>
        <v>3463246</v>
      </c>
      <c r="BG108" s="55">
        <f t="shared" si="10"/>
        <v>2249346</v>
      </c>
      <c r="BH108" s="55">
        <f t="shared" si="10"/>
        <v>2259</v>
      </c>
      <c r="BI108" s="55">
        <f t="shared" si="10"/>
        <v>33687</v>
      </c>
      <c r="BJ108" s="55">
        <f t="shared" si="10"/>
        <v>4400</v>
      </c>
      <c r="BK108" s="55"/>
      <c r="BL108" s="55">
        <f>MEDIAN(BL3:BL103)</f>
        <v>2011</v>
      </c>
      <c r="BM108" s="55">
        <f>MEDIAN(BM3:BM103)</f>
        <v>2931984</v>
      </c>
      <c r="BN108" s="55">
        <f>MEDIAN(BN3:BN103)</f>
        <v>2117578</v>
      </c>
      <c r="BO108" s="55"/>
      <c r="BP108" s="55">
        <f>MEDIAN(BP3:BP103)</f>
        <v>17278</v>
      </c>
      <c r="BQ108" s="55">
        <f>MEDIAN(BQ3:BQ103)</f>
        <v>4292</v>
      </c>
      <c r="BR108" s="55"/>
      <c r="BS108" s="55">
        <f>MEDIAN(BS3:BS103)</f>
        <v>2740900.5</v>
      </c>
      <c r="BT108" s="55"/>
      <c r="BU108" s="55">
        <f>MEDIAN(BU3:BU103)</f>
        <v>20221.5</v>
      </c>
      <c r="BV108" s="55"/>
      <c r="BW108" s="55">
        <f>MEDIAN(BW3:BW103)</f>
        <v>828</v>
      </c>
      <c r="BX108" s="55">
        <f>MEDIAN(BX3:BX103)</f>
        <v>315.5</v>
      </c>
      <c r="BY108" s="55"/>
      <c r="BZ108" s="55">
        <f>MEDIAN(BZ3:BZ103)</f>
        <v>163.5</v>
      </c>
      <c r="CA108" s="55"/>
      <c r="CB108" s="55">
        <f>MEDIAN(CB3:CB103)</f>
        <v>104</v>
      </c>
      <c r="CC108" s="55"/>
      <c r="CD108" s="55">
        <f aca="true" t="shared" si="11" ref="CD108:CQ108">MEDIAN(CD3:CD103)</f>
        <v>2688</v>
      </c>
      <c r="CE108" s="55">
        <f t="shared" si="11"/>
        <v>12458</v>
      </c>
      <c r="CF108" s="55">
        <f t="shared" si="11"/>
        <v>1087</v>
      </c>
      <c r="CG108" s="55">
        <f t="shared" si="11"/>
        <v>6</v>
      </c>
      <c r="CH108" s="55">
        <f t="shared" si="11"/>
        <v>15</v>
      </c>
      <c r="CI108" s="55">
        <f t="shared" si="11"/>
        <v>0</v>
      </c>
      <c r="CJ108" s="55">
        <f t="shared" si="11"/>
        <v>13958848</v>
      </c>
      <c r="CK108" s="55">
        <f t="shared" si="11"/>
        <v>334574</v>
      </c>
      <c r="CL108" s="55">
        <f t="shared" si="11"/>
        <v>100607</v>
      </c>
      <c r="CM108" s="55">
        <f t="shared" si="11"/>
        <v>1</v>
      </c>
      <c r="CN108" s="55">
        <f t="shared" si="11"/>
        <v>929</v>
      </c>
      <c r="CO108" s="55">
        <f t="shared" si="11"/>
        <v>15.5</v>
      </c>
      <c r="CP108" s="55">
        <f t="shared" si="11"/>
        <v>2</v>
      </c>
      <c r="CQ108" s="55">
        <f t="shared" si="11"/>
        <v>0</v>
      </c>
      <c r="CR108" s="55"/>
      <c r="CS108" s="55">
        <f>MEDIAN(CS3:CS103)</f>
        <v>909</v>
      </c>
      <c r="CT108" s="55">
        <f>MEDIAN(CT3:CT103)</f>
        <v>675</v>
      </c>
      <c r="CU108" s="55">
        <f>MEDIAN(CU3:CU103)</f>
        <v>5169</v>
      </c>
      <c r="CV108" s="43"/>
      <c r="CW108" s="43"/>
    </row>
    <row r="109" spans="1:101" ht="13.5">
      <c r="A109" s="52"/>
      <c r="B109" s="53"/>
      <c r="C109" s="68" t="s">
        <v>355</v>
      </c>
      <c r="D109" s="69"/>
      <c r="E109" s="55">
        <f aca="true" t="shared" si="12" ref="E109:V109">MAX(E3:E103)</f>
        <v>7</v>
      </c>
      <c r="F109" s="55">
        <f t="shared" si="12"/>
        <v>7</v>
      </c>
      <c r="G109" s="55">
        <f t="shared" si="12"/>
        <v>92</v>
      </c>
      <c r="H109" s="55">
        <f t="shared" si="12"/>
        <v>88.5</v>
      </c>
      <c r="I109" s="59">
        <f t="shared" si="12"/>
        <v>860522</v>
      </c>
      <c r="J109" s="59">
        <f t="shared" si="12"/>
        <v>1084151.13</v>
      </c>
      <c r="K109" s="59">
        <f t="shared" si="12"/>
        <v>763172</v>
      </c>
      <c r="L109" s="59">
        <f t="shared" si="12"/>
        <v>7410257</v>
      </c>
      <c r="M109" s="55">
        <f t="shared" si="12"/>
        <v>43</v>
      </c>
      <c r="N109" s="55">
        <f t="shared" si="12"/>
        <v>33</v>
      </c>
      <c r="O109" s="62">
        <f t="shared" si="12"/>
        <v>3379.9</v>
      </c>
      <c r="P109" s="62">
        <f t="shared" si="12"/>
        <v>3233.24</v>
      </c>
      <c r="Q109" s="55">
        <f t="shared" si="12"/>
        <v>900.88</v>
      </c>
      <c r="R109" s="55">
        <f t="shared" si="12"/>
        <v>12566</v>
      </c>
      <c r="S109" s="62">
        <f t="shared" si="12"/>
        <v>184.2</v>
      </c>
      <c r="T109" s="55">
        <f t="shared" si="12"/>
        <v>24710</v>
      </c>
      <c r="U109" s="62">
        <f t="shared" si="12"/>
        <v>64.2</v>
      </c>
      <c r="V109" s="62">
        <f t="shared" si="12"/>
        <v>69841.85</v>
      </c>
      <c r="W109" s="55"/>
      <c r="X109" s="62">
        <f>MAX(X3:X103)</f>
        <v>8903.29</v>
      </c>
      <c r="Y109" s="55"/>
      <c r="Z109" s="62">
        <f>MAX(Z3:Z103)</f>
        <v>67780</v>
      </c>
      <c r="AA109" s="55"/>
      <c r="AB109" s="62">
        <f>MAX(AB3:AB103)</f>
        <v>56130</v>
      </c>
      <c r="AC109" s="55"/>
      <c r="AD109" s="62">
        <f>MAX(AD3:AD103)</f>
        <v>20261</v>
      </c>
      <c r="AE109" s="62">
        <f>MAX(AE3:AE103)</f>
        <v>20261</v>
      </c>
      <c r="AF109" s="55"/>
      <c r="AG109" s="62">
        <f aca="true" t="shared" si="13" ref="AG109:AX109">MAX(AG3:AG103)</f>
        <v>25500</v>
      </c>
      <c r="AH109" s="62">
        <f t="shared" si="13"/>
        <v>12000</v>
      </c>
      <c r="AI109" s="55">
        <f t="shared" si="13"/>
        <v>16859</v>
      </c>
      <c r="AJ109" s="59">
        <f t="shared" si="13"/>
        <v>320000</v>
      </c>
      <c r="AK109" s="55">
        <f t="shared" si="13"/>
        <v>5</v>
      </c>
      <c r="AL109" s="55">
        <f t="shared" si="13"/>
        <v>743</v>
      </c>
      <c r="AM109" s="55">
        <f t="shared" si="13"/>
        <v>648</v>
      </c>
      <c r="AN109" s="55">
        <f t="shared" si="13"/>
        <v>199</v>
      </c>
      <c r="AO109" s="55">
        <f t="shared" si="13"/>
        <v>782</v>
      </c>
      <c r="AP109" s="55">
        <f t="shared" si="13"/>
        <v>561</v>
      </c>
      <c r="AQ109" s="55">
        <f t="shared" si="13"/>
        <v>39</v>
      </c>
      <c r="AR109" s="55">
        <f t="shared" si="13"/>
        <v>359</v>
      </c>
      <c r="AS109" s="55">
        <f t="shared" si="13"/>
        <v>144</v>
      </c>
      <c r="AT109" s="55">
        <f t="shared" si="13"/>
        <v>172</v>
      </c>
      <c r="AU109" s="55">
        <f t="shared" si="13"/>
        <v>371</v>
      </c>
      <c r="AV109" s="62">
        <f t="shared" si="13"/>
        <v>32900</v>
      </c>
      <c r="AW109" s="55">
        <f t="shared" si="13"/>
        <v>18</v>
      </c>
      <c r="AX109" s="62">
        <f t="shared" si="13"/>
        <v>98214.03</v>
      </c>
      <c r="AY109" s="55"/>
      <c r="AZ109" s="62">
        <f>MAX(AZ3:AZ103)</f>
        <v>134256</v>
      </c>
      <c r="BA109" s="62">
        <f>MAX(BA3:BA103)</f>
        <v>91558</v>
      </c>
      <c r="BB109" s="62">
        <f>MAX(BB3:BB103)</f>
        <v>69841.85</v>
      </c>
      <c r="BC109" s="55"/>
      <c r="BD109" s="62">
        <f aca="true" t="shared" si="14" ref="BD109:BJ109">MAX(BD3:BD103)</f>
        <v>30623</v>
      </c>
      <c r="BE109" s="55">
        <f t="shared" si="14"/>
        <v>1618573</v>
      </c>
      <c r="BF109" s="55">
        <f t="shared" si="14"/>
        <v>30080575</v>
      </c>
      <c r="BG109" s="55">
        <f t="shared" si="14"/>
        <v>13494818</v>
      </c>
      <c r="BH109" s="55">
        <f t="shared" si="14"/>
        <v>79209</v>
      </c>
      <c r="BI109" s="55">
        <f t="shared" si="14"/>
        <v>4680259</v>
      </c>
      <c r="BJ109" s="55">
        <f t="shared" si="14"/>
        <v>19619</v>
      </c>
      <c r="BK109" s="55"/>
      <c r="BL109" s="55">
        <f>MAX(BL3:BL103)</f>
        <v>41949</v>
      </c>
      <c r="BM109" s="55">
        <f>MAX(BM3:BM103)</f>
        <v>24255649</v>
      </c>
      <c r="BN109" s="55">
        <f>MAX(BN3:BN103)</f>
        <v>13435738</v>
      </c>
      <c r="BO109" s="55"/>
      <c r="BP109" s="55">
        <f>MAX(BP3:BP103)</f>
        <v>4400645</v>
      </c>
      <c r="BQ109" s="55">
        <f>MAX(BQ3:BQ103)</f>
        <v>5650417</v>
      </c>
      <c r="BR109" s="55"/>
      <c r="BS109" s="55">
        <f>MAX(BS3:BS103)</f>
        <v>24268447</v>
      </c>
      <c r="BT109" s="55"/>
      <c r="BU109" s="55">
        <f>MAX(BU3:BU103)</f>
        <v>1146607</v>
      </c>
      <c r="BV109" s="55"/>
      <c r="BW109" s="55">
        <f>MAX(BW3:BW103)</f>
        <v>6993</v>
      </c>
      <c r="BX109" s="55">
        <f>MAX(BX3:BX103)</f>
        <v>3136</v>
      </c>
      <c r="BY109" s="55"/>
      <c r="BZ109" s="55">
        <f>MAX(BZ3:BZ103)</f>
        <v>1235</v>
      </c>
      <c r="CA109" s="55"/>
      <c r="CB109" s="55">
        <f>MAX(CB3:CB103)</f>
        <v>2039</v>
      </c>
      <c r="CC109" s="55"/>
      <c r="CD109" s="55">
        <f aca="true" t="shared" si="15" ref="CD109:CQ109">MAX(CD3:CD103)</f>
        <v>17127</v>
      </c>
      <c r="CE109" s="55">
        <f t="shared" si="15"/>
        <v>55297</v>
      </c>
      <c r="CF109" s="55">
        <f t="shared" si="15"/>
        <v>10285</v>
      </c>
      <c r="CG109" s="55">
        <f t="shared" si="15"/>
        <v>75</v>
      </c>
      <c r="CH109" s="55">
        <f t="shared" si="15"/>
        <v>8626</v>
      </c>
      <c r="CI109" s="55">
        <f t="shared" si="15"/>
        <v>759</v>
      </c>
      <c r="CJ109" s="55">
        <f t="shared" si="15"/>
        <v>168757595</v>
      </c>
      <c r="CK109" s="55">
        <f t="shared" si="15"/>
        <v>2174503</v>
      </c>
      <c r="CL109" s="55">
        <f t="shared" si="15"/>
        <v>415599</v>
      </c>
      <c r="CM109" s="55">
        <f t="shared" si="15"/>
        <v>9</v>
      </c>
      <c r="CN109" s="55">
        <f t="shared" si="15"/>
        <v>41043</v>
      </c>
      <c r="CO109" s="55">
        <f t="shared" si="15"/>
        <v>3439</v>
      </c>
      <c r="CP109" s="55">
        <f t="shared" si="15"/>
        <v>16</v>
      </c>
      <c r="CQ109" s="55">
        <f t="shared" si="15"/>
        <v>5</v>
      </c>
      <c r="CR109" s="55"/>
      <c r="CS109" s="55">
        <f>MAX(CS3:CS103)</f>
        <v>15615</v>
      </c>
      <c r="CT109" s="55">
        <f>MAX(CT3:CT103)</f>
        <v>50531</v>
      </c>
      <c r="CU109" s="55">
        <f>MAX(CU3:CU103)</f>
        <v>63529</v>
      </c>
      <c r="CV109" s="43"/>
      <c r="CW109" s="43"/>
    </row>
    <row r="110" spans="1:101" ht="13.5">
      <c r="A110" s="52"/>
      <c r="B110" s="53"/>
      <c r="C110" s="68" t="s">
        <v>356</v>
      </c>
      <c r="D110" s="69"/>
      <c r="E110" s="55">
        <f aca="true" t="shared" si="16" ref="E110:V110">MIN(E3:E103)</f>
        <v>0</v>
      </c>
      <c r="F110" s="55">
        <f t="shared" si="16"/>
        <v>0</v>
      </c>
      <c r="G110" s="55">
        <f t="shared" si="16"/>
        <v>9</v>
      </c>
      <c r="H110" s="55">
        <f t="shared" si="16"/>
        <v>8.4</v>
      </c>
      <c r="I110" s="59">
        <f t="shared" si="16"/>
        <v>2437</v>
      </c>
      <c r="J110" s="59">
        <f t="shared" si="16"/>
        <v>0</v>
      </c>
      <c r="K110" s="59">
        <f t="shared" si="16"/>
        <v>0</v>
      </c>
      <c r="L110" s="59">
        <f t="shared" si="16"/>
        <v>0</v>
      </c>
      <c r="M110" s="55">
        <f t="shared" si="16"/>
        <v>0</v>
      </c>
      <c r="N110" s="55">
        <f t="shared" si="16"/>
        <v>0</v>
      </c>
      <c r="O110" s="62">
        <f t="shared" si="16"/>
        <v>-1236.59</v>
      </c>
      <c r="P110" s="62">
        <f t="shared" si="16"/>
        <v>4.88</v>
      </c>
      <c r="Q110" s="55">
        <f t="shared" si="16"/>
        <v>0</v>
      </c>
      <c r="R110" s="55">
        <f t="shared" si="16"/>
        <v>0</v>
      </c>
      <c r="S110" s="62">
        <f t="shared" si="16"/>
        <v>0</v>
      </c>
      <c r="T110" s="55">
        <f t="shared" si="16"/>
        <v>0</v>
      </c>
      <c r="U110" s="62">
        <f t="shared" si="16"/>
        <v>-89</v>
      </c>
      <c r="V110" s="62">
        <f t="shared" si="16"/>
        <v>794.6</v>
      </c>
      <c r="W110" s="55"/>
      <c r="X110" s="62">
        <f>MIN(X3:X103)</f>
        <v>5.72</v>
      </c>
      <c r="Y110" s="55"/>
      <c r="Z110" s="62">
        <f>MIN(Z3:Z103)</f>
        <v>753.89</v>
      </c>
      <c r="AA110" s="55"/>
      <c r="AB110" s="62">
        <f>MIN(AB3:AB103)</f>
        <v>2300</v>
      </c>
      <c r="AC110" s="55"/>
      <c r="AD110" s="62">
        <f>MIN(AD3:AD103)</f>
        <v>281</v>
      </c>
      <c r="AE110" s="62">
        <f>MIN(AE3:AE103)</f>
        <v>0</v>
      </c>
      <c r="AF110" s="55"/>
      <c r="AG110" s="62">
        <f aca="true" t="shared" si="17" ref="AG110:AX110">MIN(AG3:AG103)</f>
        <v>0</v>
      </c>
      <c r="AH110" s="62">
        <f t="shared" si="17"/>
        <v>0</v>
      </c>
      <c r="AI110" s="55">
        <f t="shared" si="17"/>
        <v>0</v>
      </c>
      <c r="AJ110" s="59">
        <f t="shared" si="17"/>
        <v>0</v>
      </c>
      <c r="AK110" s="55">
        <f t="shared" si="17"/>
        <v>0</v>
      </c>
      <c r="AL110" s="55">
        <f t="shared" si="17"/>
        <v>0</v>
      </c>
      <c r="AM110" s="55">
        <f t="shared" si="17"/>
        <v>0</v>
      </c>
      <c r="AN110" s="55">
        <f t="shared" si="17"/>
        <v>0</v>
      </c>
      <c r="AO110" s="55">
        <f t="shared" si="17"/>
        <v>0</v>
      </c>
      <c r="AP110" s="55">
        <f t="shared" si="17"/>
        <v>0</v>
      </c>
      <c r="AQ110" s="55">
        <f t="shared" si="17"/>
        <v>0</v>
      </c>
      <c r="AR110" s="55">
        <f t="shared" si="17"/>
        <v>1</v>
      </c>
      <c r="AS110" s="55">
        <f t="shared" si="17"/>
        <v>0</v>
      </c>
      <c r="AT110" s="55">
        <f t="shared" si="17"/>
        <v>0</v>
      </c>
      <c r="AU110" s="55">
        <f t="shared" si="17"/>
        <v>0</v>
      </c>
      <c r="AV110" s="62">
        <f t="shared" si="17"/>
        <v>415.69</v>
      </c>
      <c r="AW110" s="55">
        <f t="shared" si="17"/>
        <v>0</v>
      </c>
      <c r="AX110" s="62">
        <f t="shared" si="17"/>
        <v>0</v>
      </c>
      <c r="AY110" s="55"/>
      <c r="AZ110" s="62">
        <f>MIN(AZ3:AZ103)</f>
        <v>0</v>
      </c>
      <c r="BA110" s="62">
        <f>MIN(BA3:BA103)</f>
        <v>1060.6</v>
      </c>
      <c r="BB110" s="62">
        <f>MIN(BB3:BB103)</f>
        <v>794.6</v>
      </c>
      <c r="BC110" s="55"/>
      <c r="BD110" s="62">
        <f aca="true" t="shared" si="18" ref="BD110:BJ110">MIN(BD3:BD103)</f>
        <v>-747.04</v>
      </c>
      <c r="BE110" s="55">
        <f t="shared" si="18"/>
        <v>0</v>
      </c>
      <c r="BF110" s="55">
        <f t="shared" si="18"/>
        <v>30</v>
      </c>
      <c r="BG110" s="55">
        <f t="shared" si="18"/>
        <v>0</v>
      </c>
      <c r="BH110" s="55">
        <f t="shared" si="18"/>
        <v>0</v>
      </c>
      <c r="BI110" s="55">
        <f t="shared" si="18"/>
        <v>0</v>
      </c>
      <c r="BJ110" s="55">
        <f t="shared" si="18"/>
        <v>0</v>
      </c>
      <c r="BK110" s="55"/>
      <c r="BL110" s="55">
        <f>MIN(BL3:BL103)</f>
        <v>2000</v>
      </c>
      <c r="BM110" s="55">
        <f>MIN(BM3:BM103)</f>
        <v>0</v>
      </c>
      <c r="BN110" s="55">
        <f>MIN(BN3:BN103)</f>
        <v>0</v>
      </c>
      <c r="BO110" s="55"/>
      <c r="BP110" s="55">
        <f>MIN(BP3:BP103)</f>
        <v>0</v>
      </c>
      <c r="BQ110" s="55">
        <f>MIN(BQ3:BQ103)</f>
        <v>0</v>
      </c>
      <c r="BR110" s="55"/>
      <c r="BS110" s="55">
        <f>MIN(BS3:BS103)</f>
        <v>0</v>
      </c>
      <c r="BT110" s="55"/>
      <c r="BU110" s="55">
        <f>MIN(BU3:BU103)</f>
        <v>0</v>
      </c>
      <c r="BV110" s="55"/>
      <c r="BW110" s="55">
        <f>MIN(BW3:BW103)</f>
        <v>126</v>
      </c>
      <c r="BX110" s="55">
        <f>MIN(BX3:BX103)</f>
        <v>0</v>
      </c>
      <c r="BY110" s="55"/>
      <c r="BZ110" s="55">
        <f>MIN(BZ3:BZ103)</f>
        <v>6</v>
      </c>
      <c r="CA110" s="55"/>
      <c r="CB110" s="55">
        <f>MIN(CB3:CB103)</f>
        <v>1</v>
      </c>
      <c r="CC110" s="55"/>
      <c r="CD110" s="55">
        <f aca="true" t="shared" si="19" ref="CD110:CQ110">MIN(CD3:CD103)</f>
        <v>207</v>
      </c>
      <c r="CE110" s="55">
        <f t="shared" si="19"/>
        <v>486</v>
      </c>
      <c r="CF110" s="55">
        <f t="shared" si="19"/>
        <v>30</v>
      </c>
      <c r="CG110" s="55">
        <f t="shared" si="19"/>
        <v>0</v>
      </c>
      <c r="CH110" s="55">
        <f t="shared" si="19"/>
        <v>0</v>
      </c>
      <c r="CI110" s="55">
        <f t="shared" si="19"/>
        <v>0</v>
      </c>
      <c r="CJ110" s="55">
        <f t="shared" si="19"/>
        <v>0</v>
      </c>
      <c r="CK110" s="55">
        <f t="shared" si="19"/>
        <v>0</v>
      </c>
      <c r="CL110" s="55">
        <f t="shared" si="19"/>
        <v>0</v>
      </c>
      <c r="CM110" s="55">
        <f t="shared" si="19"/>
        <v>0</v>
      </c>
      <c r="CN110" s="55">
        <f t="shared" si="19"/>
        <v>0</v>
      </c>
      <c r="CO110" s="55">
        <f t="shared" si="19"/>
        <v>0</v>
      </c>
      <c r="CP110" s="55">
        <f t="shared" si="19"/>
        <v>0</v>
      </c>
      <c r="CQ110" s="55">
        <f t="shared" si="19"/>
        <v>0</v>
      </c>
      <c r="CR110" s="55"/>
      <c r="CS110" s="55">
        <f>MIN(CS3:CS103)</f>
        <v>0</v>
      </c>
      <c r="CT110" s="55">
        <f>MIN(CT3:CT103)</f>
        <v>0</v>
      </c>
      <c r="CU110" s="55">
        <f>MIN(CU3:CU103)</f>
        <v>303</v>
      </c>
      <c r="CV110" s="43"/>
      <c r="CW110" s="43"/>
    </row>
  </sheetData>
  <sheetProtection selectLockedCells="1" selectUnlockedCells="1"/>
  <mergeCells count="15">
    <mergeCell ref="BW1:CI1"/>
    <mergeCell ref="CJ1:CL1"/>
    <mergeCell ref="CM1:CU1"/>
    <mergeCell ref="AL1:AT1"/>
    <mergeCell ref="AU1:AZ1"/>
    <mergeCell ref="BA1:BD1"/>
    <mergeCell ref="BE1:BJ1"/>
    <mergeCell ref="BK1:BR1"/>
    <mergeCell ref="BS1:BV1"/>
    <mergeCell ref="A1:B2"/>
    <mergeCell ref="C1:C2"/>
    <mergeCell ref="E1:L1"/>
    <mergeCell ref="M1:W1"/>
    <mergeCell ref="X1:AA1"/>
    <mergeCell ref="AB1:AK1"/>
  </mergeCells>
  <hyperlinks>
    <hyperlink ref="BK22" r:id="rId1" display="http://archives.cg-corsedusud.fr/Internet_THOT/FrmSommaireFrame.asp"/>
    <hyperlink ref="BK67" r:id="rId2" display="www.archives.le64.fr"/>
  </hyperlinks>
  <printOptions horizontalCentered="1"/>
  <pageMargins left="0.27569444444444446" right="0.27569444444444446" top="0.4263888888888889" bottom="0.31527777777777777" header="0.31527777777777777" footer="0.5118055555555555"/>
  <pageSetup horizontalDpi="300" verticalDpi="300" orientation="landscape" paperSize="9"/>
  <headerFooter alignWithMargins="0">
    <oddHeader>&amp;L&amp;"Times New Roman,Italique"&amp;8Rapport annuel 2015&amp;R&amp;"Times New Roman,Italique"&amp;8Service interministériel des Archives de France - Mai 2016</oddHeader>
  </headerFooter>
  <colBreaks count="9" manualBreakCount="9">
    <brk id="27" max="65535" man="1"/>
    <brk id="37" max="65535" man="1"/>
    <brk id="52" max="65535" man="1"/>
    <brk id="56" max="65535" man="1"/>
    <brk id="62" max="65535" man="1"/>
    <brk id="70" max="65535" man="1"/>
    <brk id="74" max="65535" man="1"/>
    <brk id="87" max="65535" man="1"/>
    <brk id="9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marine.zelverte</cp:lastModifiedBy>
  <dcterms:created xsi:type="dcterms:W3CDTF">2014-06-02T14:25:47Z</dcterms:created>
  <dcterms:modified xsi:type="dcterms:W3CDTF">2018-03-06T08:38:26Z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