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enquête" sheetId="1" r:id="rId1"/>
  </sheets>
  <definedNames>
    <definedName name="_xlnm.Print_Area" localSheetId="0">'enquête'!$A$1:$BY$33</definedName>
    <definedName name="_xlnm.Print_Titles" localSheetId="0">('enquête'!$A:$A,'enquête'!$1:$2)</definedName>
    <definedName name="Excel_BuiltIn_Print_Area_1">#N/A</definedName>
    <definedName name="Excel_BuiltIn_Print_Area_10_1">#N/A</definedName>
    <definedName name="Excel_BuiltIn_Print_Area_10_1_1">"$#REF !.$A$1:$F$2"</definedName>
    <definedName name="Excel_BuiltIn_Print_Area_12_1">"$#REF !.$A$1:$E$1"</definedName>
    <definedName name="Excel_BuiltIn_Print_Area_12_1_1">#N/A</definedName>
    <definedName name="Excel_BuiltIn_Print_Area_13_1">#N/A</definedName>
    <definedName name="Excel_BuiltIn_Print_Area_13_1_1">#N/A</definedName>
    <definedName name="Excel_BuiltIn_Print_Area_14_1_1">#N/A</definedName>
    <definedName name="Excel_BuiltIn_Print_Area_16_1">"$#REF !.$A$1:$F$2"</definedName>
    <definedName name="Excel_BuiltIn_Print_Area_19">"$#REF !.$A$1:$E$2"</definedName>
    <definedName name="Excel_BuiltIn_Print_Area_1_1">"$#REF !.$A$1:$E$2"</definedName>
    <definedName name="Excel_BuiltIn_Print_Area_21">"$#REF !.$A$1:$E$1"</definedName>
    <definedName name="Excel_BuiltIn_Print_Area_23">"$#REF !.$A$1:$F$2"</definedName>
    <definedName name="Excel_BuiltIn_Print_Area_3_1">#N/A</definedName>
    <definedName name="Excel_BuiltIn_Print_Area_3_1_1">#N/A</definedName>
    <definedName name="Excel_BuiltIn_Print_Area_4_1">#N/A</definedName>
    <definedName name="Excel_BuiltIn_Print_Area_5_1">#N/A</definedName>
    <definedName name="Excel_BuiltIn_Print_Area_5_1_1">#N/A</definedName>
    <definedName name="Excel_BuiltIn_Print_Area_5_1_1_1">#N/A</definedName>
    <definedName name="Excel_BuiltIn_Print_Area_5_1_1_1_1">#N/A</definedName>
    <definedName name="Excel_BuiltIn_Print_Area_6_1">#N/A</definedName>
    <definedName name="Excel_BuiltIn_Print_Area_7_1">"$#REF !.$A$1:$C$2"</definedName>
    <definedName name="Excel_BuiltIn_Print_Area_8_1">#N/A</definedName>
    <definedName name="Excel_BuiltIn_Print_Area_8_1_1">"$#REF !.$A$1:$G$2"</definedName>
    <definedName name="Excel_BuiltIn_Print_Area_8_1_1_1">#N/A</definedName>
    <definedName name="Excel_BuiltIn_Print_Area_9_1">#N/A</definedName>
    <definedName name="Excel_BuiltIn_Print_Titles_1">#N/A</definedName>
    <definedName name="Excel_BuiltIn_Print_Titles_8_1">#N/A</definedName>
    <definedName name="sPath">#N/A</definedName>
  </definedNames>
  <calcPr fullCalcOnLoad="1"/>
</workbook>
</file>

<file path=xl/sharedStrings.xml><?xml version="1.0" encoding="utf-8"?>
<sst xmlns="http://schemas.openxmlformats.org/spreadsheetml/2006/main" count="308" uniqueCount="116">
  <si>
    <t>Région</t>
  </si>
  <si>
    <t>Population</t>
  </si>
  <si>
    <t>1 – Personnel et budget</t>
  </si>
  <si>
    <t>2 – Accroissement des fonds</t>
  </si>
  <si>
    <t>3 – Instrument de recherche</t>
  </si>
  <si>
    <t>4 – Conservation et restauration</t>
  </si>
  <si>
    <t>5 – Occupation de l'espace</t>
  </si>
  <si>
    <t xml:space="preserve">6 – Numérisation </t>
  </si>
  <si>
    <t>7 – Mise en ligne</t>
  </si>
  <si>
    <t>8 – Communication</t>
  </si>
  <si>
    <t>9 – Consultation en ligne</t>
  </si>
  <si>
    <t>10 – Expositions et animnations</t>
  </si>
  <si>
    <t>Agents</t>
  </si>
  <si>
    <t xml:space="preserve">Agents – ETP </t>
  </si>
  <si>
    <t>Crédits fonctionnement gérés par le service</t>
  </si>
  <si>
    <t>Crédits fonctionnement gérés par la collectivité</t>
  </si>
  <si>
    <t>Crédits investissement gérés par le service</t>
  </si>
  <si>
    <t>Crédits investissement gérés par la collectivité</t>
  </si>
  <si>
    <t>Tableaux de gestion achevés et validés en 2015</t>
  </si>
  <si>
    <t>Tableaux de gestion actualisés en 2015</t>
  </si>
  <si>
    <t xml:space="preserve">Métrage linéaire nouvellement occupé en 2015 </t>
  </si>
  <si>
    <t>Accroissement des fonds publics en 2015 (ml)</t>
  </si>
  <si>
    <t>Accroissement des fonds en 2015 (Go)</t>
  </si>
  <si>
    <t>Accroissement des fonds publics en 2015 (unités)</t>
  </si>
  <si>
    <t>Accroissement des fonds privés dans l'année (ml)</t>
  </si>
  <si>
    <t>Accroissement des fonds privés dans l'année  (unités)</t>
  </si>
  <si>
    <t>Accroissement de la bibliothèque dans l'année (ml)</t>
  </si>
  <si>
    <t xml:space="preserve"> Fonds conservés  au 31 décembre (en ml)</t>
  </si>
  <si>
    <t xml:space="preserve">Actions relatives à l'archivage électronique </t>
  </si>
  <si>
    <t>Fonds munis d’un instrument de recherche  dans l’année (ml)</t>
  </si>
  <si>
    <t>Fonds munis d'un instrument de recherche dans l'année sur le total des fonds collectés dans l’année (%)</t>
  </si>
  <si>
    <t>Total des fonds munis d’un instrument de recherche (en ml)</t>
  </si>
  <si>
    <t>Fonds munis d'un instrument de recherche sur le total des fonds conservés (%)</t>
  </si>
  <si>
    <t xml:space="preserve"> Fonds bien conditionnés (ml)</t>
  </si>
  <si>
    <t>Fonds bien conditionnés sur le total des fonds conservés (%)</t>
  </si>
  <si>
    <t xml:space="preserve"> Magasins (m²)</t>
  </si>
  <si>
    <t xml:space="preserve"> Magasins aux normes (m²)</t>
  </si>
  <si>
    <t>Magasins aux normes sur le total des magasins (%)</t>
  </si>
  <si>
    <t>Surface totale du bâtiment (m²)</t>
  </si>
  <si>
    <t>Fonds microfilmés dans l’année (en ml)</t>
  </si>
  <si>
    <t>Opérations de restauration (en nombre d’unités)</t>
  </si>
  <si>
    <t>Budget attribué à la restauration externalisée</t>
  </si>
  <si>
    <t xml:space="preserve">Atelier de restauration </t>
  </si>
  <si>
    <t>Métrage équipé (ml)</t>
  </si>
  <si>
    <t>Métrage occupé (ml)</t>
  </si>
  <si>
    <t>Taux d'occupation (%)</t>
  </si>
  <si>
    <t>Métrage linéaire disponible au 31 décembre 2015</t>
  </si>
  <si>
    <t>Pages numérisées en 2015</t>
  </si>
  <si>
    <t>Total des pages numérisées</t>
  </si>
  <si>
    <t>Images numérisées en 2015</t>
  </si>
  <si>
    <t>Total des images numérisées</t>
  </si>
  <si>
    <t>dont cadastre et plans</t>
  </si>
  <si>
    <t>Date de mise en service du site internet</t>
  </si>
  <si>
    <t xml:space="preserve">Pages mises en ligne </t>
  </si>
  <si>
    <t>Pages mises en ligne sur le total des pages numérisées (%)</t>
  </si>
  <si>
    <t xml:space="preserve">Images mises en ligne </t>
  </si>
  <si>
    <t>Images mises en ligne par rapport au nombre d’images numérisées (%)</t>
  </si>
  <si>
    <t>Pages disponibles en local</t>
  </si>
  <si>
    <t>Pages disponibles en local sur le total des pages numérisées (%)</t>
  </si>
  <si>
    <t>Images disponibles en local</t>
  </si>
  <si>
    <t>Images disponibles en local sur le total d'images numérisées (%)</t>
  </si>
  <si>
    <t>Lecteurs inscrits</t>
  </si>
  <si>
    <t>dont généalogistes</t>
  </si>
  <si>
    <t>(%)</t>
  </si>
  <si>
    <t>dont chercheurs/scientifiques</t>
  </si>
  <si>
    <t>dont recherches individuelles/administratives</t>
  </si>
  <si>
    <t>Séances de travail</t>
  </si>
  <si>
    <t xml:space="preserve">Communications </t>
  </si>
  <si>
    <t>Recherches par correspondance</t>
  </si>
  <si>
    <t xml:space="preserve">Demandes de dérogation instruites </t>
  </si>
  <si>
    <t xml:space="preserve">Articles accordés </t>
  </si>
  <si>
    <t xml:space="preserve">Pages et images vues </t>
  </si>
  <si>
    <t>Connexions sur le site internet</t>
  </si>
  <si>
    <t>Visiteurs uniques</t>
  </si>
  <si>
    <t xml:space="preserve">Expositions aux Archives </t>
  </si>
  <si>
    <t>Nombre total de visiteurs</t>
  </si>
  <si>
    <t>Nombre de visiteurs scolaires</t>
  </si>
  <si>
    <t xml:space="preserve">Expositions réalisées en collaboration avec d'autres services </t>
  </si>
  <si>
    <t>Expositions itinérantes créées dans l’année</t>
  </si>
  <si>
    <t xml:space="preserve">Expositions virtuelles  </t>
  </si>
  <si>
    <t xml:space="preserve">Lectures, conférences, spectacles </t>
  </si>
  <si>
    <t>Scolaires accueillis (en nombre d'élèves)</t>
  </si>
  <si>
    <t>Public des conférences, lectures et autres</t>
  </si>
  <si>
    <t xml:space="preserve">Fréquentation totale du service </t>
  </si>
  <si>
    <t>Alsace</t>
  </si>
  <si>
    <t>Non</t>
  </si>
  <si>
    <t>n.c.</t>
  </si>
  <si>
    <t>Aquitaine</t>
  </si>
  <si>
    <t>/</t>
  </si>
  <si>
    <t>Auvergne</t>
  </si>
  <si>
    <t>Basse-Normandie</t>
  </si>
  <si>
    <t>Oui</t>
  </si>
  <si>
    <t>Bourgogne</t>
  </si>
  <si>
    <t>Bretagne</t>
  </si>
  <si>
    <t>Centre-Val de Loire</t>
  </si>
  <si>
    <t>Champagne-Ardenne</t>
  </si>
  <si>
    <t>Franche-Comté</t>
  </si>
  <si>
    <t>Guadeloupe</t>
  </si>
  <si>
    <t>Haute-Normandie</t>
  </si>
  <si>
    <t>Île-de-France</t>
  </si>
  <si>
    <t>Languedoc-Roussillon</t>
  </si>
  <si>
    <t>La Réunion</t>
  </si>
  <si>
    <t>Limousin</t>
  </si>
  <si>
    <t>Lorraine</t>
  </si>
  <si>
    <t>Midi-Pyrénées</t>
  </si>
  <si>
    <t>Nord - Pas-de-Calais</t>
  </si>
  <si>
    <t>Provence Alpes Côte d'Azur</t>
  </si>
  <si>
    <t>Pays de la Loire</t>
  </si>
  <si>
    <t>Picardie</t>
  </si>
  <si>
    <t>Poitou-Charentes</t>
  </si>
  <si>
    <t>Rhône-Alpes</t>
  </si>
  <si>
    <t>TOTAL – 23 AR</t>
  </si>
  <si>
    <t>Moyenne</t>
  </si>
  <si>
    <t>Médiane</t>
  </si>
  <si>
    <t>Maximum</t>
  </si>
  <si>
    <t>Minimum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</si>
</sst>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"/>
    <numFmt numFmtId="166" formatCode="0"/>
    <numFmt numFmtId="167" formatCode="#,##0\ [$€-40C];[RED]\-#,##0\ [$€-40C]"/>
    <numFmt numFmtId="168" formatCode="#,##0.00\ [$€-40C];[RED]\-#,##0.00\ [$€-40C]"/>
    <numFmt numFmtId="169" formatCode="#,##0.00"/>
    <numFmt numFmtId="170" formatCode="0%"/>
    <numFmt numFmtId="171" formatCode="#,##0.0"/>
    <numFmt numFmtId="172" formatCode="0.0%"/>
    <numFmt numFmtId="173" formatCode="0.00%"/>
    <numFmt numFmtId="174" formatCode="00"/>
  </numFmts>
  <fonts count="25">
    <font>
      <sz val="10"/>
      <name val="Tahoma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.5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0.5"/>
      <color indexed="9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20" borderId="1" applyNumberFormat="0" applyAlignment="0" applyProtection="0"/>
    <xf numFmtId="164" fontId="6" fillId="0" borderId="2" applyNumberFormat="0" applyFill="0" applyAlignment="0" applyProtection="0"/>
    <xf numFmtId="164" fontId="0" fillId="21" borderId="3" applyNumberFormat="0" applyAlignment="0" applyProtection="0"/>
    <xf numFmtId="164" fontId="7" fillId="7" borderId="1" applyNumberFormat="0" applyAlignment="0" applyProtection="0"/>
    <xf numFmtId="164" fontId="8" fillId="3" borderId="0" applyNumberFormat="0" applyBorder="0" applyAlignment="0" applyProtection="0"/>
    <xf numFmtId="164" fontId="9" fillId="22" borderId="0" applyNumberFormat="0" applyBorder="0" applyAlignment="0" applyProtection="0"/>
    <xf numFmtId="164" fontId="10" fillId="4" borderId="0" applyNumberFormat="0" applyBorder="0" applyAlignment="0" applyProtection="0"/>
    <xf numFmtId="164" fontId="11" fillId="20" borderId="4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18" fillId="23" borderId="9" applyNumberFormat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37">
    <xf numFmtId="164" fontId="0" fillId="0" borderId="0" xfId="0" applyAlignment="1">
      <alignment/>
    </xf>
    <xf numFmtId="164" fontId="19" fillId="0" borderId="0" xfId="0" applyFont="1" applyAlignment="1">
      <alignment wrapText="1"/>
    </xf>
    <xf numFmtId="165" fontId="19" fillId="0" borderId="0" xfId="0" applyNumberFormat="1" applyFont="1" applyAlignment="1">
      <alignment/>
    </xf>
    <xf numFmtId="164" fontId="19" fillId="0" borderId="0" xfId="0" applyFont="1" applyAlignment="1">
      <alignment/>
    </xf>
    <xf numFmtId="166" fontId="19" fillId="0" borderId="0" xfId="0" applyNumberFormat="1" applyFont="1" applyAlignment="1">
      <alignment/>
    </xf>
    <xf numFmtId="167" fontId="19" fillId="0" borderId="0" xfId="0" applyNumberFormat="1" applyFont="1" applyAlignment="1">
      <alignment/>
    </xf>
    <xf numFmtId="168" fontId="19" fillId="0" borderId="0" xfId="0" applyNumberFormat="1" applyFont="1" applyAlignment="1">
      <alignment/>
    </xf>
    <xf numFmtId="169" fontId="19" fillId="0" borderId="0" xfId="0" applyNumberFormat="1" applyFont="1" applyAlignment="1">
      <alignment/>
    </xf>
    <xf numFmtId="170" fontId="19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165" fontId="20" fillId="24" borderId="10" xfId="0" applyNumberFormat="1" applyFont="1" applyFill="1" applyBorder="1" applyAlignment="1">
      <alignment horizontal="center" vertical="center" wrapText="1"/>
    </xf>
    <xf numFmtId="165" fontId="20" fillId="24" borderId="10" xfId="0" applyNumberFormat="1" applyFont="1" applyFill="1" applyBorder="1" applyAlignment="1">
      <alignment horizontal="center" wrapText="1"/>
    </xf>
    <xf numFmtId="165" fontId="21" fillId="0" borderId="0" xfId="0" applyNumberFormat="1" applyFont="1" applyAlignment="1">
      <alignment horizontal="center" wrapText="1"/>
    </xf>
    <xf numFmtId="165" fontId="19" fillId="24" borderId="10" xfId="0" applyNumberFormat="1" applyFont="1" applyFill="1" applyBorder="1" applyAlignment="1">
      <alignment horizontal="center" vertical="center" wrapText="1"/>
    </xf>
    <xf numFmtId="165" fontId="22" fillId="0" borderId="0" xfId="0" applyNumberFormat="1" applyFont="1" applyAlignment="1">
      <alignment horizontal="center" wrapText="1"/>
    </xf>
    <xf numFmtId="164" fontId="19" fillId="4" borderId="10" xfId="0" applyFont="1" applyFill="1" applyBorder="1" applyAlignment="1">
      <alignment/>
    </xf>
    <xf numFmtId="165" fontId="19" fillId="0" borderId="10" xfId="0" applyNumberFormat="1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8" fontId="19" fillId="0" borderId="10" xfId="0" applyNumberFormat="1" applyFont="1" applyBorder="1" applyAlignment="1">
      <alignment horizontal="center"/>
    </xf>
    <xf numFmtId="171" fontId="19" fillId="0" borderId="10" xfId="0" applyNumberFormat="1" applyFont="1" applyBorder="1" applyAlignment="1">
      <alignment horizontal="center"/>
    </xf>
    <xf numFmtId="172" fontId="19" fillId="0" borderId="10" xfId="0" applyNumberFormat="1" applyFont="1" applyBorder="1" applyAlignment="1">
      <alignment horizontal="center"/>
    </xf>
    <xf numFmtId="173" fontId="19" fillId="0" borderId="10" xfId="0" applyNumberFormat="1" applyFont="1" applyBorder="1" applyAlignment="1">
      <alignment horizontal="center"/>
    </xf>
    <xf numFmtId="165" fontId="19" fillId="0" borderId="0" xfId="0" applyNumberFormat="1" applyFont="1" applyAlignment="1">
      <alignment horizontal="right"/>
    </xf>
    <xf numFmtId="174" fontId="23" fillId="0" borderId="0" xfId="0" applyNumberFormat="1" applyFont="1" applyFill="1" applyBorder="1" applyAlignment="1">
      <alignment horizontal="right" vertical="center" wrapText="1"/>
    </xf>
    <xf numFmtId="165" fontId="19" fillId="0" borderId="0" xfId="0" applyNumberFormat="1" applyFont="1" applyFill="1" applyAlignment="1">
      <alignment/>
    </xf>
    <xf numFmtId="165" fontId="23" fillId="0" borderId="0" xfId="0" applyNumberFormat="1" applyFont="1" applyFill="1" applyAlignment="1">
      <alignment horizontal="center"/>
    </xf>
    <xf numFmtId="167" fontId="23" fillId="0" borderId="0" xfId="0" applyNumberFormat="1" applyFont="1" applyFill="1" applyAlignment="1">
      <alignment horizontal="center"/>
    </xf>
    <xf numFmtId="168" fontId="23" fillId="0" borderId="0" xfId="0" applyNumberFormat="1" applyFont="1" applyFill="1" applyAlignment="1">
      <alignment horizontal="center"/>
    </xf>
    <xf numFmtId="164" fontId="19" fillId="0" borderId="0" xfId="0" applyFont="1" applyFill="1" applyAlignment="1">
      <alignment/>
    </xf>
    <xf numFmtId="174" fontId="24" fillId="0" borderId="0" xfId="0" applyNumberFormat="1" applyFont="1" applyFill="1" applyBorder="1" applyAlignment="1">
      <alignment horizontal="right" vertical="center" wrapText="1"/>
    </xf>
    <xf numFmtId="165" fontId="19" fillId="0" borderId="0" xfId="0" applyNumberFormat="1" applyFont="1" applyFill="1" applyAlignment="1">
      <alignment horizontal="center"/>
    </xf>
    <xf numFmtId="167" fontId="19" fillId="0" borderId="0" xfId="0" applyNumberFormat="1" applyFont="1" applyFill="1" applyAlignment="1">
      <alignment horizontal="center"/>
    </xf>
    <xf numFmtId="168" fontId="19" fillId="0" borderId="0" xfId="0" applyNumberFormat="1" applyFont="1" applyFill="1" applyAlignment="1">
      <alignment horizontal="center"/>
    </xf>
    <xf numFmtId="164" fontId="24" fillId="0" borderId="0" xfId="0" applyFont="1" applyFill="1" applyAlignment="1">
      <alignment horizontal="right" wrapText="1"/>
    </xf>
    <xf numFmtId="165" fontId="23" fillId="0" borderId="0" xfId="0" applyNumberFormat="1" applyFont="1" applyFill="1" applyAlignment="1">
      <alignment/>
    </xf>
    <xf numFmtId="164" fontId="23" fillId="0" borderId="0" xfId="0" applyFont="1" applyFill="1" applyAlignment="1">
      <alignment/>
    </xf>
    <xf numFmtId="164" fontId="23" fillId="0" borderId="0" xfId="0" applyFont="1" applyAlignment="1">
      <alignment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  <cellStyle name="Normal_Feuil1" xfId="61"/>
    <cellStyle name="Normal_Numérisation et activités photo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33"/>
  <sheetViews>
    <sheetView tabSelected="1" view="pageBreakPreview" zoomScaleNormal="75" zoomScaleSheetLayoutView="10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8" sqref="B8"/>
    </sheetView>
  </sheetViews>
  <sheetFormatPr defaultColWidth="12.57421875" defaultRowHeight="12.75"/>
  <cols>
    <col min="1" max="1" width="25.7109375" style="1" customWidth="1"/>
    <col min="2" max="2" width="12.00390625" style="2" customWidth="1"/>
    <col min="3" max="3" width="13.00390625" style="2" customWidth="1"/>
    <col min="4" max="4" width="13.421875" style="3" customWidth="1"/>
    <col min="5" max="5" width="14.140625" style="4" customWidth="1"/>
    <col min="6" max="6" width="16.57421875" style="3" customWidth="1"/>
    <col min="7" max="7" width="14.8515625" style="5" customWidth="1"/>
    <col min="8" max="8" width="15.57421875" style="5" customWidth="1"/>
    <col min="9" max="9" width="10.57421875" style="5" customWidth="1"/>
    <col min="10" max="10" width="8.8515625" style="5" customWidth="1"/>
    <col min="11" max="11" width="11.7109375" style="6" customWidth="1"/>
    <col min="12" max="12" width="12.7109375" style="7" customWidth="1"/>
    <col min="13" max="13" width="9.28125" style="3" customWidth="1"/>
    <col min="14" max="14" width="10.00390625" style="7" customWidth="1"/>
    <col min="15" max="15" width="10.00390625" style="2" customWidth="1"/>
    <col min="16" max="16" width="9.140625" style="2" customWidth="1"/>
    <col min="17" max="17" width="11.7109375" style="7" customWidth="1"/>
    <col min="18" max="18" width="11.28125" style="2" customWidth="1"/>
    <col min="19" max="19" width="11.00390625" style="7" customWidth="1"/>
    <col min="20" max="20" width="10.7109375" style="7" customWidth="1"/>
    <col min="21" max="21" width="16.7109375" style="7" customWidth="1"/>
    <col min="22" max="22" width="16.00390625" style="7" customWidth="1"/>
    <col min="23" max="23" width="14.421875" style="8" customWidth="1"/>
    <col min="24" max="24" width="12.00390625" style="7" customWidth="1"/>
    <col min="25" max="25" width="13.7109375" style="8" customWidth="1"/>
    <col min="26" max="26" width="9.57421875" style="2" customWidth="1"/>
    <col min="27" max="27" width="8.57421875" style="2" customWidth="1"/>
    <col min="28" max="28" width="8.57421875" style="8" customWidth="1"/>
    <col min="29" max="29" width="9.7109375" style="2" customWidth="1"/>
    <col min="30" max="30" width="10.57421875" style="2" customWidth="1"/>
    <col min="31" max="31" width="11.7109375" style="2" customWidth="1"/>
    <col min="32" max="32" width="11.7109375" style="5" customWidth="1"/>
    <col min="33" max="33" width="10.57421875" style="3" customWidth="1"/>
    <col min="34" max="34" width="12.140625" style="2" customWidth="1"/>
    <col min="35" max="35" width="10.28125" style="2" customWidth="1"/>
    <col min="36" max="36" width="11.57421875" style="2" customWidth="1"/>
    <col min="37" max="37" width="11.8515625" style="2" customWidth="1"/>
    <col min="38" max="39" width="11.421875" style="2" customWidth="1"/>
    <col min="40" max="40" width="11.140625" style="2" customWidth="1"/>
    <col min="41" max="41" width="10.140625" style="2" customWidth="1"/>
    <col min="42" max="42" width="11.140625" style="7" customWidth="1"/>
    <col min="43" max="43" width="10.57421875" style="2" customWidth="1"/>
    <col min="44" max="44" width="10.00390625" style="7" customWidth="1"/>
    <col min="45" max="45" width="12.00390625" style="7" customWidth="1"/>
    <col min="46" max="46" width="10.28125" style="7" customWidth="1"/>
    <col min="47" max="47" width="8.421875" style="8" customWidth="1"/>
    <col min="48" max="48" width="12.140625" style="2" customWidth="1"/>
    <col min="49" max="49" width="9.8515625" style="2" customWidth="1"/>
    <col min="50" max="50" width="12.421875" style="2" customWidth="1"/>
    <col min="51" max="51" width="10.7109375" style="2" customWidth="1"/>
    <col min="52" max="52" width="10.28125" style="2" customWidth="1"/>
    <col min="53" max="53" width="11.140625" style="2" customWidth="1"/>
    <col min="54" max="54" width="9.57421875" style="2" customWidth="1"/>
    <col min="55" max="55" width="6.7109375" style="9" customWidth="1"/>
    <col min="56" max="56" width="10.00390625" style="8" customWidth="1"/>
    <col min="57" max="57" width="8.140625" style="2" customWidth="1"/>
    <col min="58" max="58" width="11.28125" style="2" customWidth="1"/>
    <col min="59" max="59" width="7.7109375" style="2" customWidth="1"/>
    <col min="60" max="60" width="10.421875" style="8" customWidth="1"/>
    <col min="61" max="61" width="10.7109375" style="2" customWidth="1"/>
    <col min="62" max="62" width="10.57421875" style="8" customWidth="1"/>
    <col min="63" max="63" width="10.7109375" style="2" customWidth="1"/>
    <col min="64" max="64" width="9.28125" style="8" customWidth="1"/>
    <col min="65" max="65" width="11.7109375" style="8" customWidth="1"/>
    <col min="66" max="66" width="12.00390625" style="8" customWidth="1"/>
    <col min="67" max="67" width="13.00390625" style="2" customWidth="1"/>
    <col min="68" max="68" width="10.00390625" style="8" customWidth="1"/>
    <col min="69" max="69" width="9.57421875" style="3" customWidth="1"/>
    <col min="70" max="70" width="9.57421875" style="8" customWidth="1"/>
    <col min="71" max="71" width="12.28125" style="3" customWidth="1"/>
    <col min="72" max="72" width="10.7109375" style="8" customWidth="1"/>
    <col min="73" max="73" width="9.8515625" style="2" customWidth="1"/>
    <col min="74" max="74" width="10.7109375" style="3" customWidth="1"/>
    <col min="75" max="76" width="12.00390625" style="2" customWidth="1"/>
    <col min="77" max="77" width="11.8515625" style="2" customWidth="1"/>
    <col min="78" max="16384" width="11.8515625" style="3" customWidth="1"/>
  </cols>
  <sheetData>
    <row r="1" spans="1:77" s="12" customFormat="1" ht="15.75" customHeight="1">
      <c r="A1" s="10" t="s">
        <v>0</v>
      </c>
      <c r="B1" s="10" t="s">
        <v>1</v>
      </c>
      <c r="C1" s="11" t="s">
        <v>2</v>
      </c>
      <c r="D1" s="11"/>
      <c r="E1" s="11"/>
      <c r="F1" s="11"/>
      <c r="G1" s="11"/>
      <c r="H1" s="11"/>
      <c r="I1" s="11" t="s">
        <v>3</v>
      </c>
      <c r="J1" s="11"/>
      <c r="K1" s="11"/>
      <c r="L1" s="11"/>
      <c r="M1" s="11"/>
      <c r="N1" s="11"/>
      <c r="O1" s="11"/>
      <c r="P1" s="11"/>
      <c r="Q1" s="11"/>
      <c r="R1" s="11"/>
      <c r="S1" s="11"/>
      <c r="T1" s="11" t="s">
        <v>4</v>
      </c>
      <c r="U1" s="11"/>
      <c r="V1" s="11"/>
      <c r="W1" s="11"/>
      <c r="X1" s="11" t="s">
        <v>5</v>
      </c>
      <c r="Y1" s="11"/>
      <c r="Z1" s="11"/>
      <c r="AA1" s="11"/>
      <c r="AB1" s="11"/>
      <c r="AC1" s="11"/>
      <c r="AD1" s="11"/>
      <c r="AE1" s="11"/>
      <c r="AF1" s="11"/>
      <c r="AG1" s="11"/>
      <c r="AH1" s="11" t="s">
        <v>6</v>
      </c>
      <c r="AI1" s="11"/>
      <c r="AJ1" s="11"/>
      <c r="AK1" s="11"/>
      <c r="AL1" s="11" t="s">
        <v>7</v>
      </c>
      <c r="AM1" s="11"/>
      <c r="AN1" s="11"/>
      <c r="AO1" s="11"/>
      <c r="AP1" s="11"/>
      <c r="AQ1" s="10" t="s">
        <v>8</v>
      </c>
      <c r="AR1" s="10"/>
      <c r="AS1" s="10"/>
      <c r="AT1" s="10"/>
      <c r="AU1" s="10"/>
      <c r="AV1" s="10"/>
      <c r="AW1" s="10"/>
      <c r="AX1" s="10"/>
      <c r="AY1" s="10"/>
      <c r="AZ1" s="10"/>
      <c r="BA1" s="11" t="s">
        <v>9</v>
      </c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 t="s">
        <v>10</v>
      </c>
      <c r="BN1" s="11"/>
      <c r="BO1" s="11"/>
      <c r="BP1" s="11" t="s">
        <v>11</v>
      </c>
      <c r="BQ1" s="11"/>
      <c r="BR1" s="11"/>
      <c r="BS1" s="11"/>
      <c r="BT1" s="11"/>
      <c r="BU1" s="11"/>
      <c r="BV1" s="11"/>
      <c r="BW1" s="11"/>
      <c r="BX1" s="11"/>
      <c r="BY1" s="11"/>
    </row>
    <row r="2" spans="1:77" s="14" customFormat="1" ht="86.25">
      <c r="A2" s="10"/>
      <c r="B2" s="10"/>
      <c r="C2" s="13" t="s">
        <v>12</v>
      </c>
      <c r="D2" s="13" t="s">
        <v>13</v>
      </c>
      <c r="E2" s="13" t="s">
        <v>14</v>
      </c>
      <c r="F2" s="13" t="s">
        <v>15</v>
      </c>
      <c r="G2" s="13" t="s">
        <v>16</v>
      </c>
      <c r="H2" s="13" t="s">
        <v>17</v>
      </c>
      <c r="I2" s="13" t="s">
        <v>18</v>
      </c>
      <c r="J2" s="13" t="s">
        <v>19</v>
      </c>
      <c r="K2" s="13" t="s">
        <v>20</v>
      </c>
      <c r="L2" s="13" t="s">
        <v>21</v>
      </c>
      <c r="M2" s="13" t="s">
        <v>22</v>
      </c>
      <c r="N2" s="13" t="s">
        <v>23</v>
      </c>
      <c r="O2" s="13" t="s">
        <v>24</v>
      </c>
      <c r="P2" s="13" t="s">
        <v>25</v>
      </c>
      <c r="Q2" s="13" t="s">
        <v>26</v>
      </c>
      <c r="R2" s="13" t="s">
        <v>27</v>
      </c>
      <c r="S2" s="13" t="s">
        <v>28</v>
      </c>
      <c r="T2" s="13" t="s">
        <v>29</v>
      </c>
      <c r="U2" s="13" t="s">
        <v>30</v>
      </c>
      <c r="V2" s="13" t="s">
        <v>31</v>
      </c>
      <c r="W2" s="13" t="s">
        <v>32</v>
      </c>
      <c r="X2" s="13" t="s">
        <v>33</v>
      </c>
      <c r="Y2" s="13" t="s">
        <v>34</v>
      </c>
      <c r="Z2" s="13" t="s">
        <v>35</v>
      </c>
      <c r="AA2" s="13" t="s">
        <v>36</v>
      </c>
      <c r="AB2" s="13" t="s">
        <v>37</v>
      </c>
      <c r="AC2" s="13" t="s">
        <v>38</v>
      </c>
      <c r="AD2" s="13" t="s">
        <v>39</v>
      </c>
      <c r="AE2" s="13" t="s">
        <v>40</v>
      </c>
      <c r="AF2" s="13" t="s">
        <v>41</v>
      </c>
      <c r="AG2" s="13" t="s">
        <v>42</v>
      </c>
      <c r="AH2" s="13" t="s">
        <v>43</v>
      </c>
      <c r="AI2" s="13" t="s">
        <v>44</v>
      </c>
      <c r="AJ2" s="13" t="s">
        <v>45</v>
      </c>
      <c r="AK2" s="13" t="s">
        <v>46</v>
      </c>
      <c r="AL2" s="13" t="s">
        <v>47</v>
      </c>
      <c r="AM2" s="13" t="s">
        <v>48</v>
      </c>
      <c r="AN2" s="13" t="s">
        <v>49</v>
      </c>
      <c r="AO2" s="13" t="s">
        <v>50</v>
      </c>
      <c r="AP2" s="13" t="s">
        <v>51</v>
      </c>
      <c r="AQ2" s="13" t="s">
        <v>52</v>
      </c>
      <c r="AR2" s="13" t="s">
        <v>53</v>
      </c>
      <c r="AS2" s="13" t="s">
        <v>54</v>
      </c>
      <c r="AT2" s="13" t="s">
        <v>55</v>
      </c>
      <c r="AU2" s="13" t="s">
        <v>51</v>
      </c>
      <c r="AV2" s="13" t="s">
        <v>56</v>
      </c>
      <c r="AW2" s="13" t="s">
        <v>57</v>
      </c>
      <c r="AX2" s="13" t="s">
        <v>58</v>
      </c>
      <c r="AY2" s="13" t="s">
        <v>59</v>
      </c>
      <c r="AZ2" s="13" t="s">
        <v>60</v>
      </c>
      <c r="BA2" s="13" t="s">
        <v>61</v>
      </c>
      <c r="BB2" s="13" t="s">
        <v>62</v>
      </c>
      <c r="BC2" s="13" t="s">
        <v>63</v>
      </c>
      <c r="BD2" s="13" t="s">
        <v>64</v>
      </c>
      <c r="BE2" s="13" t="s">
        <v>63</v>
      </c>
      <c r="BF2" s="13" t="s">
        <v>65</v>
      </c>
      <c r="BG2" s="13" t="s">
        <v>63</v>
      </c>
      <c r="BH2" s="13" t="s">
        <v>66</v>
      </c>
      <c r="BI2" s="13" t="s">
        <v>67</v>
      </c>
      <c r="BJ2" s="13" t="s">
        <v>68</v>
      </c>
      <c r="BK2" s="13" t="s">
        <v>69</v>
      </c>
      <c r="BL2" s="13" t="s">
        <v>70</v>
      </c>
      <c r="BM2" s="13" t="s">
        <v>71</v>
      </c>
      <c r="BN2" s="13" t="s">
        <v>72</v>
      </c>
      <c r="BO2" s="13" t="s">
        <v>73</v>
      </c>
      <c r="BP2" s="13" t="s">
        <v>74</v>
      </c>
      <c r="BQ2" s="13" t="s">
        <v>75</v>
      </c>
      <c r="BR2" s="13" t="s">
        <v>76</v>
      </c>
      <c r="BS2" s="13" t="s">
        <v>77</v>
      </c>
      <c r="BT2" s="13" t="s">
        <v>78</v>
      </c>
      <c r="BU2" s="13" t="s">
        <v>79</v>
      </c>
      <c r="BV2" s="13" t="s">
        <v>80</v>
      </c>
      <c r="BW2" s="13" t="s">
        <v>81</v>
      </c>
      <c r="BX2" s="13" t="s">
        <v>82</v>
      </c>
      <c r="BY2" s="13" t="s">
        <v>83</v>
      </c>
    </row>
    <row r="3" spans="1:77" ht="15">
      <c r="A3" s="15" t="s">
        <v>84</v>
      </c>
      <c r="B3" s="16">
        <v>1852325</v>
      </c>
      <c r="C3" s="17">
        <v>2</v>
      </c>
      <c r="D3" s="17">
        <v>2</v>
      </c>
      <c r="E3" s="18">
        <v>0</v>
      </c>
      <c r="F3" s="18">
        <v>0</v>
      </c>
      <c r="G3" s="18">
        <v>0</v>
      </c>
      <c r="H3" s="18">
        <v>0</v>
      </c>
      <c r="I3" s="17">
        <v>0</v>
      </c>
      <c r="J3" s="17">
        <v>0</v>
      </c>
      <c r="K3" s="19">
        <v>98.53</v>
      </c>
      <c r="L3" s="19">
        <v>98.53</v>
      </c>
      <c r="M3" s="19">
        <v>0</v>
      </c>
      <c r="N3" s="19">
        <v>0</v>
      </c>
      <c r="O3" s="19">
        <v>0</v>
      </c>
      <c r="P3" s="19">
        <v>0</v>
      </c>
      <c r="Q3" s="19">
        <v>0</v>
      </c>
      <c r="R3" s="19">
        <v>3258.83</v>
      </c>
      <c r="S3" s="17" t="s">
        <v>85</v>
      </c>
      <c r="T3" s="19">
        <v>204.13</v>
      </c>
      <c r="U3" s="20">
        <v>1</v>
      </c>
      <c r="V3" s="19">
        <v>3258.83</v>
      </c>
      <c r="W3" s="20">
        <v>1</v>
      </c>
      <c r="X3" s="19">
        <v>3258.83</v>
      </c>
      <c r="Y3" s="20">
        <v>1</v>
      </c>
      <c r="Z3" s="16">
        <v>724.56</v>
      </c>
      <c r="AA3" s="16">
        <v>724.56</v>
      </c>
      <c r="AB3" s="20">
        <v>1</v>
      </c>
      <c r="AC3" s="16">
        <v>724.56</v>
      </c>
      <c r="AD3" s="17">
        <v>0</v>
      </c>
      <c r="AE3" s="17">
        <v>0</v>
      </c>
      <c r="AF3" s="18">
        <v>0</v>
      </c>
      <c r="AG3" s="17">
        <v>0</v>
      </c>
      <c r="AH3" s="19">
        <v>4492.53</v>
      </c>
      <c r="AI3" s="19">
        <v>3258.83</v>
      </c>
      <c r="AJ3" s="20">
        <v>0.7253885895030191</v>
      </c>
      <c r="AK3" s="19">
        <v>1233.7</v>
      </c>
      <c r="AL3" s="16">
        <v>0</v>
      </c>
      <c r="AM3" s="16">
        <v>0</v>
      </c>
      <c r="AN3" s="16">
        <v>0</v>
      </c>
      <c r="AO3" s="16">
        <v>0</v>
      </c>
      <c r="AP3" s="16">
        <v>0</v>
      </c>
      <c r="AQ3" s="17">
        <v>2010</v>
      </c>
      <c r="AR3" s="17">
        <v>0</v>
      </c>
      <c r="AS3" s="20">
        <v>0</v>
      </c>
      <c r="AT3" s="17">
        <v>0</v>
      </c>
      <c r="AU3" s="17">
        <v>0</v>
      </c>
      <c r="AV3" s="20">
        <v>0</v>
      </c>
      <c r="AW3" s="16">
        <v>0</v>
      </c>
      <c r="AX3" s="20">
        <v>0</v>
      </c>
      <c r="AY3" s="16">
        <v>0</v>
      </c>
      <c r="AZ3" s="20">
        <v>0</v>
      </c>
      <c r="BA3" s="17">
        <v>66</v>
      </c>
      <c r="BB3" s="17">
        <v>0</v>
      </c>
      <c r="BC3" s="20">
        <v>0</v>
      </c>
      <c r="BD3" s="17">
        <v>8</v>
      </c>
      <c r="BE3" s="21">
        <v>0.12121212121212101</v>
      </c>
      <c r="BF3" s="17">
        <v>0</v>
      </c>
      <c r="BG3" s="20">
        <v>0</v>
      </c>
      <c r="BH3" s="17">
        <v>9</v>
      </c>
      <c r="BI3" s="16">
        <v>383</v>
      </c>
      <c r="BJ3" s="17">
        <v>0</v>
      </c>
      <c r="BK3" s="17">
        <v>0</v>
      </c>
      <c r="BL3" s="17">
        <v>0</v>
      </c>
      <c r="BM3" s="16">
        <v>1243</v>
      </c>
      <c r="BN3" s="16" t="s">
        <v>86</v>
      </c>
      <c r="BO3" s="16">
        <v>951</v>
      </c>
      <c r="BP3" s="16">
        <v>0</v>
      </c>
      <c r="BQ3" s="16">
        <v>0</v>
      </c>
      <c r="BR3" s="16">
        <v>0</v>
      </c>
      <c r="BS3" s="16">
        <v>0</v>
      </c>
      <c r="BT3" s="16">
        <v>0</v>
      </c>
      <c r="BU3" s="17" t="s">
        <v>85</v>
      </c>
      <c r="BV3" s="17" t="s">
        <v>85</v>
      </c>
      <c r="BW3" s="16">
        <v>0</v>
      </c>
      <c r="BX3" s="16">
        <v>0</v>
      </c>
      <c r="BY3" s="16">
        <v>9</v>
      </c>
    </row>
    <row r="4" spans="1:77" ht="15">
      <c r="A4" s="15" t="s">
        <v>87</v>
      </c>
      <c r="B4" s="16">
        <v>3303400</v>
      </c>
      <c r="C4" s="17">
        <v>3</v>
      </c>
      <c r="D4" s="17">
        <v>2.5</v>
      </c>
      <c r="E4" s="18">
        <v>7000</v>
      </c>
      <c r="F4" s="18">
        <v>25776</v>
      </c>
      <c r="G4" s="18">
        <v>0</v>
      </c>
      <c r="H4" s="18">
        <v>0</v>
      </c>
      <c r="I4" s="17">
        <v>0</v>
      </c>
      <c r="J4" s="17">
        <v>0</v>
      </c>
      <c r="K4" s="19">
        <v>308.9</v>
      </c>
      <c r="L4" s="19">
        <v>308.9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3215.5</v>
      </c>
      <c r="S4" s="17" t="s">
        <v>85</v>
      </c>
      <c r="T4" s="19">
        <v>308.9</v>
      </c>
      <c r="U4" s="20">
        <v>1</v>
      </c>
      <c r="V4" s="19">
        <v>3215.5</v>
      </c>
      <c r="W4" s="20">
        <v>1</v>
      </c>
      <c r="X4" s="19">
        <v>3215</v>
      </c>
      <c r="Y4" s="20">
        <v>1</v>
      </c>
      <c r="Z4" s="16">
        <v>627.52</v>
      </c>
      <c r="AA4" s="16">
        <v>627.52</v>
      </c>
      <c r="AB4" s="20">
        <v>1</v>
      </c>
      <c r="AC4" s="16">
        <v>627.52</v>
      </c>
      <c r="AD4" s="17">
        <v>0</v>
      </c>
      <c r="AE4" s="17">
        <v>0</v>
      </c>
      <c r="AF4" s="18">
        <v>0</v>
      </c>
      <c r="AG4" s="17">
        <v>0</v>
      </c>
      <c r="AH4" s="19">
        <v>3069.6</v>
      </c>
      <c r="AI4" s="19">
        <v>3215.5</v>
      </c>
      <c r="AJ4" s="20">
        <v>1.04753062288246</v>
      </c>
      <c r="AK4" s="19">
        <v>-145.9</v>
      </c>
      <c r="AL4" s="16">
        <v>0</v>
      </c>
      <c r="AM4" s="16">
        <v>0</v>
      </c>
      <c r="AN4" s="16">
        <v>0</v>
      </c>
      <c r="AO4" s="16">
        <v>0</v>
      </c>
      <c r="AP4" s="16">
        <v>0</v>
      </c>
      <c r="AQ4" s="17" t="s">
        <v>88</v>
      </c>
      <c r="AR4" s="17">
        <v>0</v>
      </c>
      <c r="AS4" s="20">
        <v>0</v>
      </c>
      <c r="AT4" s="17">
        <v>0</v>
      </c>
      <c r="AU4" s="17">
        <v>0</v>
      </c>
      <c r="AV4" s="20">
        <v>0</v>
      </c>
      <c r="AW4" s="16">
        <v>0</v>
      </c>
      <c r="AX4" s="20">
        <v>0</v>
      </c>
      <c r="AY4" s="16">
        <v>0</v>
      </c>
      <c r="AZ4" s="20">
        <v>0</v>
      </c>
      <c r="BA4" s="17">
        <v>51</v>
      </c>
      <c r="BB4" s="17">
        <v>0</v>
      </c>
      <c r="BC4" s="20">
        <v>0</v>
      </c>
      <c r="BD4" s="17">
        <v>0</v>
      </c>
      <c r="BE4" s="21">
        <v>0</v>
      </c>
      <c r="BF4" s="17">
        <v>51</v>
      </c>
      <c r="BG4" s="20">
        <v>1</v>
      </c>
      <c r="BH4" s="17">
        <v>0</v>
      </c>
      <c r="BI4" s="16">
        <v>98</v>
      </c>
      <c r="BJ4" s="17">
        <v>0</v>
      </c>
      <c r="BK4" s="17">
        <v>0</v>
      </c>
      <c r="BL4" s="17">
        <v>0</v>
      </c>
      <c r="BM4" s="16">
        <v>0</v>
      </c>
      <c r="BN4" s="16">
        <v>0</v>
      </c>
      <c r="BO4" s="16">
        <v>0</v>
      </c>
      <c r="BP4" s="16">
        <v>0</v>
      </c>
      <c r="BQ4" s="16">
        <v>0</v>
      </c>
      <c r="BR4" s="16">
        <v>0</v>
      </c>
      <c r="BS4" s="16">
        <v>0</v>
      </c>
      <c r="BT4" s="16">
        <v>0</v>
      </c>
      <c r="BU4" s="17" t="s">
        <v>85</v>
      </c>
      <c r="BV4" s="17" t="s">
        <v>85</v>
      </c>
      <c r="BW4" s="16">
        <v>0</v>
      </c>
      <c r="BX4" s="16">
        <v>0</v>
      </c>
      <c r="BY4" s="16">
        <v>0</v>
      </c>
    </row>
    <row r="5" spans="1:77" ht="15">
      <c r="A5" s="15" t="s">
        <v>89</v>
      </c>
      <c r="B5" s="16">
        <v>1354104</v>
      </c>
      <c r="C5" s="17">
        <v>3</v>
      </c>
      <c r="D5" s="17">
        <v>1.8</v>
      </c>
      <c r="E5" s="18">
        <v>0</v>
      </c>
      <c r="F5" s="18">
        <v>8896.4</v>
      </c>
      <c r="G5" s="18">
        <v>0</v>
      </c>
      <c r="H5" s="18">
        <v>0</v>
      </c>
      <c r="I5" s="17">
        <v>0</v>
      </c>
      <c r="J5" s="17">
        <v>0</v>
      </c>
      <c r="K5" s="19">
        <v>190.43</v>
      </c>
      <c r="L5" s="19">
        <v>118.43</v>
      </c>
      <c r="M5" s="19">
        <v>0</v>
      </c>
      <c r="N5" s="19">
        <v>0</v>
      </c>
      <c r="O5" s="19">
        <v>0</v>
      </c>
      <c r="P5" s="19">
        <v>0</v>
      </c>
      <c r="Q5" s="19">
        <v>0.42</v>
      </c>
      <c r="R5" s="19">
        <v>1898.84</v>
      </c>
      <c r="S5" s="17" t="s">
        <v>85</v>
      </c>
      <c r="T5" s="19">
        <v>118.43</v>
      </c>
      <c r="U5" s="20">
        <v>1</v>
      </c>
      <c r="V5" s="19">
        <v>1898.8</v>
      </c>
      <c r="W5" s="20">
        <v>1</v>
      </c>
      <c r="X5" s="19">
        <v>1665.43</v>
      </c>
      <c r="Y5" s="20">
        <v>0.877077584209307</v>
      </c>
      <c r="Z5" s="16">
        <v>493</v>
      </c>
      <c r="AA5" s="16">
        <v>300</v>
      </c>
      <c r="AB5" s="20">
        <v>0.6085192697768761</v>
      </c>
      <c r="AC5" s="16">
        <v>556.5</v>
      </c>
      <c r="AD5" s="17">
        <v>0</v>
      </c>
      <c r="AE5" s="17">
        <v>0</v>
      </c>
      <c r="AF5" s="18">
        <v>0</v>
      </c>
      <c r="AG5" s="17">
        <v>0</v>
      </c>
      <c r="AH5" s="19">
        <v>3358.8</v>
      </c>
      <c r="AI5" s="19">
        <v>1898.84</v>
      </c>
      <c r="AJ5" s="20">
        <v>0.5653328569727281</v>
      </c>
      <c r="AK5" s="19">
        <v>1459.96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7" t="s">
        <v>88</v>
      </c>
      <c r="AR5" s="17">
        <v>0</v>
      </c>
      <c r="AS5" s="20">
        <v>0</v>
      </c>
      <c r="AT5" s="17">
        <v>0</v>
      </c>
      <c r="AU5" s="17">
        <v>0</v>
      </c>
      <c r="AV5" s="20">
        <v>0</v>
      </c>
      <c r="AW5" s="16">
        <v>0</v>
      </c>
      <c r="AX5" s="20">
        <v>0</v>
      </c>
      <c r="AY5" s="16">
        <v>0</v>
      </c>
      <c r="AZ5" s="20">
        <v>0</v>
      </c>
      <c r="BA5" s="17">
        <v>53</v>
      </c>
      <c r="BB5" s="17">
        <v>0</v>
      </c>
      <c r="BC5" s="20">
        <v>0</v>
      </c>
      <c r="BD5" s="17">
        <v>0</v>
      </c>
      <c r="BE5" s="21">
        <v>0</v>
      </c>
      <c r="BF5" s="17">
        <v>0</v>
      </c>
      <c r="BG5" s="20">
        <v>0</v>
      </c>
      <c r="BH5" s="17">
        <v>0</v>
      </c>
      <c r="BI5" s="16">
        <v>94</v>
      </c>
      <c r="BJ5" s="17">
        <v>0</v>
      </c>
      <c r="BK5" s="17">
        <v>0</v>
      </c>
      <c r="BL5" s="17">
        <v>0</v>
      </c>
      <c r="BM5" s="16">
        <v>0</v>
      </c>
      <c r="BN5" s="16">
        <v>0</v>
      </c>
      <c r="BO5" s="16">
        <v>0</v>
      </c>
      <c r="BP5" s="16">
        <v>0</v>
      </c>
      <c r="BQ5" s="16">
        <v>0</v>
      </c>
      <c r="BR5" s="16">
        <v>0</v>
      </c>
      <c r="BS5" s="16">
        <v>1</v>
      </c>
      <c r="BT5" s="16">
        <v>0</v>
      </c>
      <c r="BU5" s="17" t="s">
        <v>85</v>
      </c>
      <c r="BV5" s="17" t="s">
        <v>85</v>
      </c>
      <c r="BW5" s="16">
        <v>0</v>
      </c>
      <c r="BX5" s="16">
        <v>0</v>
      </c>
      <c r="BY5" s="16">
        <v>0</v>
      </c>
    </row>
    <row r="6" spans="1:77" ht="15">
      <c r="A6" s="15" t="s">
        <v>90</v>
      </c>
      <c r="B6" s="16">
        <v>1467522</v>
      </c>
      <c r="C6" s="17">
        <v>1</v>
      </c>
      <c r="D6" s="17">
        <v>0.5</v>
      </c>
      <c r="E6" s="18" t="s">
        <v>86</v>
      </c>
      <c r="F6" s="18" t="s">
        <v>86</v>
      </c>
      <c r="G6" s="18" t="s">
        <v>86</v>
      </c>
      <c r="H6" s="18" t="s">
        <v>86</v>
      </c>
      <c r="I6" s="17">
        <v>0</v>
      </c>
      <c r="J6" s="17">
        <v>0</v>
      </c>
      <c r="K6" s="19">
        <v>268.1</v>
      </c>
      <c r="L6" s="19">
        <v>294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3924.3</v>
      </c>
      <c r="S6" s="17" t="s">
        <v>91</v>
      </c>
      <c r="T6" s="19">
        <v>294</v>
      </c>
      <c r="U6" s="20">
        <v>1</v>
      </c>
      <c r="V6" s="19">
        <v>3615.9</v>
      </c>
      <c r="W6" s="20">
        <v>0.921412736029356</v>
      </c>
      <c r="X6" s="19">
        <v>3615.9</v>
      </c>
      <c r="Y6" s="20">
        <v>0.921412736029356</v>
      </c>
      <c r="Z6" s="16">
        <v>364</v>
      </c>
      <c r="AA6" s="16">
        <v>364</v>
      </c>
      <c r="AB6" s="20">
        <v>1</v>
      </c>
      <c r="AC6" s="16">
        <v>500</v>
      </c>
      <c r="AD6" s="17">
        <v>0</v>
      </c>
      <c r="AE6" s="17">
        <v>0</v>
      </c>
      <c r="AF6" s="18">
        <v>0</v>
      </c>
      <c r="AG6" s="17">
        <v>0</v>
      </c>
      <c r="AH6" s="19">
        <v>4769</v>
      </c>
      <c r="AI6" s="19">
        <v>3924.3</v>
      </c>
      <c r="AJ6" s="20">
        <v>0.822876913399035</v>
      </c>
      <c r="AK6" s="19">
        <v>844.7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7" t="s">
        <v>88</v>
      </c>
      <c r="AR6" s="17">
        <v>0</v>
      </c>
      <c r="AS6" s="20">
        <v>0</v>
      </c>
      <c r="AT6" s="17">
        <v>0</v>
      </c>
      <c r="AU6" s="17">
        <v>0</v>
      </c>
      <c r="AV6" s="20">
        <v>0</v>
      </c>
      <c r="AW6" s="16">
        <v>0</v>
      </c>
      <c r="AX6" s="20">
        <v>0</v>
      </c>
      <c r="AY6" s="16">
        <v>0</v>
      </c>
      <c r="AZ6" s="20">
        <v>0</v>
      </c>
      <c r="BA6" s="17">
        <v>500</v>
      </c>
      <c r="BB6" s="17">
        <v>0</v>
      </c>
      <c r="BC6" s="20">
        <v>0</v>
      </c>
      <c r="BD6" s="17">
        <v>0</v>
      </c>
      <c r="BE6" s="21">
        <v>0</v>
      </c>
      <c r="BF6" s="17">
        <v>0</v>
      </c>
      <c r="BG6" s="20">
        <v>0</v>
      </c>
      <c r="BH6" s="17" t="s">
        <v>86</v>
      </c>
      <c r="BI6" s="16">
        <v>250</v>
      </c>
      <c r="BJ6" s="17">
        <v>0</v>
      </c>
      <c r="BK6" s="17">
        <v>0</v>
      </c>
      <c r="BL6" s="17">
        <v>0</v>
      </c>
      <c r="BM6" s="16">
        <v>0</v>
      </c>
      <c r="BN6" s="16">
        <v>0</v>
      </c>
      <c r="BO6" s="16">
        <v>0</v>
      </c>
      <c r="BP6" s="16">
        <v>0</v>
      </c>
      <c r="BQ6" s="16">
        <v>0</v>
      </c>
      <c r="BR6" s="16">
        <v>0</v>
      </c>
      <c r="BS6" s="16">
        <v>0</v>
      </c>
      <c r="BT6" s="16">
        <v>0</v>
      </c>
      <c r="BU6" s="17" t="s">
        <v>85</v>
      </c>
      <c r="BV6" s="17" t="s">
        <v>85</v>
      </c>
      <c r="BW6" s="16">
        <v>0</v>
      </c>
      <c r="BX6" s="16">
        <v>0</v>
      </c>
      <c r="BY6" s="16">
        <v>0</v>
      </c>
    </row>
    <row r="7" spans="1:77" ht="15">
      <c r="A7" s="15" t="s">
        <v>92</v>
      </c>
      <c r="B7" s="16">
        <v>1644000</v>
      </c>
      <c r="C7" s="17">
        <v>2</v>
      </c>
      <c r="D7" s="17">
        <v>1.75</v>
      </c>
      <c r="E7" s="18" t="s">
        <v>86</v>
      </c>
      <c r="F7" s="18" t="s">
        <v>86</v>
      </c>
      <c r="G7" s="18" t="s">
        <v>86</v>
      </c>
      <c r="H7" s="18" t="s">
        <v>86</v>
      </c>
      <c r="I7" s="17">
        <v>0</v>
      </c>
      <c r="J7" s="17">
        <v>0</v>
      </c>
      <c r="K7" s="19">
        <v>-54.75</v>
      </c>
      <c r="L7" s="19">
        <v>-54.75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3996.05</v>
      </c>
      <c r="S7" s="17" t="s">
        <v>91</v>
      </c>
      <c r="T7" s="19">
        <v>97.5</v>
      </c>
      <c r="U7" s="20">
        <v>1.78</v>
      </c>
      <c r="V7" s="19">
        <v>2850</v>
      </c>
      <c r="W7" s="20">
        <v>0.71320428923562</v>
      </c>
      <c r="X7" s="19">
        <v>4000</v>
      </c>
      <c r="Y7" s="20">
        <v>1.00098847612017</v>
      </c>
      <c r="Z7" s="16">
        <v>450</v>
      </c>
      <c r="AA7" s="16">
        <v>150</v>
      </c>
      <c r="AB7" s="20">
        <v>0.33333333333333304</v>
      </c>
      <c r="AC7" s="16">
        <v>1000</v>
      </c>
      <c r="AD7" s="17">
        <v>0</v>
      </c>
      <c r="AE7" s="17">
        <v>0</v>
      </c>
      <c r="AF7" s="18">
        <v>0</v>
      </c>
      <c r="AG7" s="17">
        <v>0</v>
      </c>
      <c r="AH7" s="19">
        <v>5330.8</v>
      </c>
      <c r="AI7" s="19">
        <v>3996.05</v>
      </c>
      <c r="AJ7" s="20">
        <v>0.749615442335109</v>
      </c>
      <c r="AK7" s="19">
        <v>1334.75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7" t="s">
        <v>88</v>
      </c>
      <c r="AR7" s="17">
        <v>0</v>
      </c>
      <c r="AS7" s="20">
        <v>0</v>
      </c>
      <c r="AT7" s="17">
        <v>0</v>
      </c>
      <c r="AU7" s="17">
        <v>0</v>
      </c>
      <c r="AV7" s="20">
        <v>0</v>
      </c>
      <c r="AW7" s="16">
        <v>0</v>
      </c>
      <c r="AX7" s="20">
        <v>0</v>
      </c>
      <c r="AY7" s="16">
        <v>0</v>
      </c>
      <c r="AZ7" s="20">
        <v>0</v>
      </c>
      <c r="BA7" s="17">
        <v>45</v>
      </c>
      <c r="BB7" s="17">
        <v>0</v>
      </c>
      <c r="BC7" s="20">
        <v>0</v>
      </c>
      <c r="BD7" s="17">
        <v>0</v>
      </c>
      <c r="BE7" s="21">
        <v>0</v>
      </c>
      <c r="BF7" s="17">
        <v>0</v>
      </c>
      <c r="BG7" s="20">
        <v>0</v>
      </c>
      <c r="BH7" s="17" t="s">
        <v>86</v>
      </c>
      <c r="BI7" s="16">
        <v>412</v>
      </c>
      <c r="BJ7" s="17">
        <v>0</v>
      </c>
      <c r="BK7" s="17">
        <v>0</v>
      </c>
      <c r="BL7" s="17">
        <v>0</v>
      </c>
      <c r="BM7" s="16">
        <v>0</v>
      </c>
      <c r="BN7" s="16">
        <v>0</v>
      </c>
      <c r="BO7" s="16">
        <v>0</v>
      </c>
      <c r="BP7" s="16">
        <v>0</v>
      </c>
      <c r="BQ7" s="16">
        <v>0</v>
      </c>
      <c r="BR7" s="16">
        <v>0</v>
      </c>
      <c r="BS7" s="16">
        <v>0</v>
      </c>
      <c r="BT7" s="16">
        <v>0</v>
      </c>
      <c r="BU7" s="17" t="s">
        <v>85</v>
      </c>
      <c r="BV7" s="17" t="s">
        <v>85</v>
      </c>
      <c r="BW7" s="16">
        <v>0</v>
      </c>
      <c r="BX7" s="16">
        <v>0</v>
      </c>
      <c r="BY7" s="16">
        <v>0</v>
      </c>
    </row>
    <row r="8" spans="1:77" ht="15">
      <c r="A8" s="15" t="s">
        <v>93</v>
      </c>
      <c r="B8" s="16">
        <v>3258707</v>
      </c>
      <c r="C8" s="17">
        <v>3</v>
      </c>
      <c r="D8" s="17">
        <v>3</v>
      </c>
      <c r="E8" s="18" t="s">
        <v>86</v>
      </c>
      <c r="F8" s="18">
        <v>34976.9</v>
      </c>
      <c r="G8" s="18" t="s">
        <v>86</v>
      </c>
      <c r="H8" s="18">
        <v>69372</v>
      </c>
      <c r="I8" s="17">
        <v>0</v>
      </c>
      <c r="J8" s="17">
        <v>0</v>
      </c>
      <c r="K8" s="19">
        <v>-30.58</v>
      </c>
      <c r="L8" s="19">
        <v>-30.58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6001.91</v>
      </c>
      <c r="S8" s="17" t="s">
        <v>91</v>
      </c>
      <c r="T8" s="19">
        <v>297.44</v>
      </c>
      <c r="U8" s="20">
        <v>1</v>
      </c>
      <c r="V8" s="19">
        <v>6001.91</v>
      </c>
      <c r="W8" s="20">
        <v>1</v>
      </c>
      <c r="X8" s="19">
        <v>6001.91</v>
      </c>
      <c r="Y8" s="20">
        <v>1</v>
      </c>
      <c r="Z8" s="16">
        <v>684.97</v>
      </c>
      <c r="AA8" s="16">
        <v>685</v>
      </c>
      <c r="AB8" s="20">
        <v>1.00004379753858</v>
      </c>
      <c r="AC8" s="16">
        <v>789.13</v>
      </c>
      <c r="AD8" s="17">
        <v>0</v>
      </c>
      <c r="AE8" s="17">
        <v>0</v>
      </c>
      <c r="AF8" s="18">
        <v>0</v>
      </c>
      <c r="AG8" s="17">
        <v>0</v>
      </c>
      <c r="AH8" s="19">
        <v>7195.75</v>
      </c>
      <c r="AI8" s="19">
        <v>6001.91</v>
      </c>
      <c r="AJ8" s="20">
        <v>0.8340909564673591</v>
      </c>
      <c r="AK8" s="19">
        <v>1193.84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7" t="s">
        <v>88</v>
      </c>
      <c r="AR8" s="17">
        <v>0</v>
      </c>
      <c r="AS8" s="20">
        <v>0</v>
      </c>
      <c r="AT8" s="17">
        <v>0</v>
      </c>
      <c r="AU8" s="17">
        <v>0</v>
      </c>
      <c r="AV8" s="20">
        <v>0</v>
      </c>
      <c r="AW8" s="16">
        <v>0</v>
      </c>
      <c r="AX8" s="20">
        <v>0</v>
      </c>
      <c r="AY8" s="16">
        <v>0</v>
      </c>
      <c r="AZ8" s="20">
        <v>0</v>
      </c>
      <c r="BA8" s="17">
        <v>32</v>
      </c>
      <c r="BB8" s="17">
        <v>0</v>
      </c>
      <c r="BC8" s="20">
        <v>0</v>
      </c>
      <c r="BD8" s="17">
        <v>3</v>
      </c>
      <c r="BE8" s="21">
        <v>0.09375000000000001</v>
      </c>
      <c r="BF8" s="17">
        <v>0</v>
      </c>
      <c r="BG8" s="20">
        <v>0</v>
      </c>
      <c r="BH8" s="17">
        <v>44</v>
      </c>
      <c r="BI8" s="16">
        <v>455</v>
      </c>
      <c r="BJ8" s="17">
        <v>0</v>
      </c>
      <c r="BK8" s="17">
        <v>0</v>
      </c>
      <c r="BL8" s="17">
        <v>0</v>
      </c>
      <c r="BM8" s="16">
        <v>0</v>
      </c>
      <c r="BN8" s="16">
        <v>0</v>
      </c>
      <c r="BO8" s="16">
        <v>0</v>
      </c>
      <c r="BP8" s="16">
        <v>0</v>
      </c>
      <c r="BQ8" s="16">
        <v>0</v>
      </c>
      <c r="BR8" s="16">
        <v>0</v>
      </c>
      <c r="BS8" s="16">
        <v>0</v>
      </c>
      <c r="BT8" s="16">
        <v>0</v>
      </c>
      <c r="BU8" s="17" t="s">
        <v>85</v>
      </c>
      <c r="BV8" s="17" t="s">
        <v>85</v>
      </c>
      <c r="BW8" s="16">
        <v>0</v>
      </c>
      <c r="BX8" s="16">
        <v>39</v>
      </c>
      <c r="BY8" s="16">
        <v>83</v>
      </c>
    </row>
    <row r="9" spans="1:77" ht="15">
      <c r="A9" s="15" t="s">
        <v>94</v>
      </c>
      <c r="B9" s="16">
        <v>2520000</v>
      </c>
      <c r="C9" s="17">
        <v>2</v>
      </c>
      <c r="D9" s="17">
        <v>2</v>
      </c>
      <c r="E9" s="18" t="s">
        <v>86</v>
      </c>
      <c r="F9" s="18" t="s">
        <v>86</v>
      </c>
      <c r="G9" s="18" t="s">
        <v>86</v>
      </c>
      <c r="H9" s="18" t="s">
        <v>86</v>
      </c>
      <c r="I9" s="17">
        <v>0</v>
      </c>
      <c r="J9" s="17">
        <v>0</v>
      </c>
      <c r="K9" s="19" t="s">
        <v>86</v>
      </c>
      <c r="L9" s="19">
        <v>228.5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2897</v>
      </c>
      <c r="S9" s="17" t="s">
        <v>91</v>
      </c>
      <c r="T9" s="19">
        <v>0</v>
      </c>
      <c r="U9" s="20">
        <v>0</v>
      </c>
      <c r="V9" s="19" t="s">
        <v>86</v>
      </c>
      <c r="W9" s="20" t="s">
        <v>88</v>
      </c>
      <c r="X9" s="19">
        <v>2897</v>
      </c>
      <c r="Y9" s="20">
        <v>1</v>
      </c>
      <c r="Z9" s="16" t="s">
        <v>86</v>
      </c>
      <c r="AA9" s="16" t="s">
        <v>86</v>
      </c>
      <c r="AB9" s="20" t="s">
        <v>88</v>
      </c>
      <c r="AC9" s="16" t="s">
        <v>86</v>
      </c>
      <c r="AD9" s="17">
        <v>0</v>
      </c>
      <c r="AE9" s="17">
        <v>0</v>
      </c>
      <c r="AF9" s="18">
        <v>0</v>
      </c>
      <c r="AG9" s="17">
        <v>0</v>
      </c>
      <c r="AH9" s="19">
        <v>2911</v>
      </c>
      <c r="AI9" s="19">
        <v>2897</v>
      </c>
      <c r="AJ9" s="20">
        <v>0.995190656131913</v>
      </c>
      <c r="AK9" s="19">
        <v>14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7" t="s">
        <v>88</v>
      </c>
      <c r="AR9" s="17">
        <v>0</v>
      </c>
      <c r="AS9" s="20">
        <v>0</v>
      </c>
      <c r="AT9" s="17">
        <v>0</v>
      </c>
      <c r="AU9" s="17">
        <v>0</v>
      </c>
      <c r="AV9" s="20">
        <v>0</v>
      </c>
      <c r="AW9" s="16">
        <v>0</v>
      </c>
      <c r="AX9" s="20">
        <v>0</v>
      </c>
      <c r="AY9" s="16">
        <v>0</v>
      </c>
      <c r="AZ9" s="20">
        <v>0</v>
      </c>
      <c r="BA9" s="17">
        <v>43</v>
      </c>
      <c r="BB9" s="17">
        <v>0</v>
      </c>
      <c r="BC9" s="20">
        <v>0</v>
      </c>
      <c r="BD9" s="17">
        <v>0</v>
      </c>
      <c r="BE9" s="21">
        <v>0</v>
      </c>
      <c r="BF9" s="17">
        <v>0</v>
      </c>
      <c r="BG9" s="20">
        <v>0</v>
      </c>
      <c r="BH9" s="17">
        <v>0</v>
      </c>
      <c r="BI9" s="16">
        <v>178</v>
      </c>
      <c r="BJ9" s="17">
        <v>1</v>
      </c>
      <c r="BK9" s="17">
        <v>0</v>
      </c>
      <c r="BL9" s="17">
        <v>0</v>
      </c>
      <c r="BM9" s="16">
        <v>0</v>
      </c>
      <c r="BN9" s="16">
        <v>0</v>
      </c>
      <c r="BO9" s="16">
        <v>0</v>
      </c>
      <c r="BP9" s="16">
        <v>0</v>
      </c>
      <c r="BQ9" s="16">
        <v>0</v>
      </c>
      <c r="BR9" s="16">
        <v>0</v>
      </c>
      <c r="BS9" s="16">
        <v>0</v>
      </c>
      <c r="BT9" s="16">
        <v>0</v>
      </c>
      <c r="BU9" s="17" t="s">
        <v>85</v>
      </c>
      <c r="BV9" s="17" t="s">
        <v>85</v>
      </c>
      <c r="BW9" s="16">
        <v>0</v>
      </c>
      <c r="BX9" s="16">
        <v>0</v>
      </c>
      <c r="BY9" s="16">
        <v>0</v>
      </c>
    </row>
    <row r="10" spans="1:77" ht="15">
      <c r="A10" s="15" t="s">
        <v>95</v>
      </c>
      <c r="B10" s="16">
        <v>1339270</v>
      </c>
      <c r="C10" s="17">
        <v>2</v>
      </c>
      <c r="D10" s="17">
        <v>2</v>
      </c>
      <c r="E10" s="18">
        <v>1286</v>
      </c>
      <c r="F10" s="18">
        <v>0</v>
      </c>
      <c r="G10" s="18">
        <v>0</v>
      </c>
      <c r="H10" s="18">
        <v>0</v>
      </c>
      <c r="I10" s="17">
        <v>0</v>
      </c>
      <c r="J10" s="17">
        <v>0</v>
      </c>
      <c r="K10" s="19">
        <v>215.47</v>
      </c>
      <c r="L10" s="19">
        <v>242.97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3288.47</v>
      </c>
      <c r="S10" s="17" t="s">
        <v>85</v>
      </c>
      <c r="T10" s="19">
        <v>13.5</v>
      </c>
      <c r="U10" s="20">
        <v>0.055562415112976896</v>
      </c>
      <c r="V10" s="19" t="s">
        <v>86</v>
      </c>
      <c r="W10" s="20" t="s">
        <v>88</v>
      </c>
      <c r="X10" s="19" t="s">
        <v>86</v>
      </c>
      <c r="Y10" s="20" t="s">
        <v>88</v>
      </c>
      <c r="Z10" s="16" t="s">
        <v>86</v>
      </c>
      <c r="AA10" s="16">
        <v>0</v>
      </c>
      <c r="AB10" s="20">
        <v>0</v>
      </c>
      <c r="AC10" s="16" t="s">
        <v>86</v>
      </c>
      <c r="AD10" s="17">
        <v>0</v>
      </c>
      <c r="AE10" s="17">
        <v>0</v>
      </c>
      <c r="AF10" s="18">
        <v>0</v>
      </c>
      <c r="AG10" s="17">
        <v>0</v>
      </c>
      <c r="AH10" s="19" t="s">
        <v>86</v>
      </c>
      <c r="AI10" s="19">
        <v>3288.47</v>
      </c>
      <c r="AJ10" s="20" t="s">
        <v>88</v>
      </c>
      <c r="AK10" s="19" t="s">
        <v>86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7" t="s">
        <v>88</v>
      </c>
      <c r="AR10" s="17">
        <v>0</v>
      </c>
      <c r="AS10" s="20">
        <v>0</v>
      </c>
      <c r="AT10" s="17">
        <v>0</v>
      </c>
      <c r="AU10" s="17">
        <v>0</v>
      </c>
      <c r="AV10" s="20">
        <v>0</v>
      </c>
      <c r="AW10" s="16">
        <v>0</v>
      </c>
      <c r="AX10" s="20">
        <v>0</v>
      </c>
      <c r="AY10" s="16">
        <v>0</v>
      </c>
      <c r="AZ10" s="20">
        <v>0</v>
      </c>
      <c r="BA10" s="17">
        <v>31</v>
      </c>
      <c r="BB10" s="17">
        <v>0</v>
      </c>
      <c r="BC10" s="20">
        <v>0</v>
      </c>
      <c r="BD10" s="17">
        <v>0</v>
      </c>
      <c r="BE10" s="21">
        <v>0</v>
      </c>
      <c r="BF10" s="17">
        <v>0</v>
      </c>
      <c r="BG10" s="20">
        <v>0</v>
      </c>
      <c r="BH10" s="17" t="s">
        <v>86</v>
      </c>
      <c r="BI10" s="16">
        <v>74</v>
      </c>
      <c r="BJ10" s="17">
        <v>0</v>
      </c>
      <c r="BK10" s="17">
        <v>0</v>
      </c>
      <c r="BL10" s="17">
        <v>0</v>
      </c>
      <c r="BM10" s="16">
        <v>0</v>
      </c>
      <c r="BN10" s="16">
        <v>0</v>
      </c>
      <c r="BO10" s="16">
        <v>0</v>
      </c>
      <c r="BP10" s="16">
        <v>0</v>
      </c>
      <c r="BQ10" s="16">
        <v>0</v>
      </c>
      <c r="BR10" s="16">
        <v>0</v>
      </c>
      <c r="BS10" s="16">
        <v>0</v>
      </c>
      <c r="BT10" s="16">
        <v>0</v>
      </c>
      <c r="BU10" s="17" t="s">
        <v>85</v>
      </c>
      <c r="BV10" s="17" t="s">
        <v>85</v>
      </c>
      <c r="BW10" s="16">
        <v>0</v>
      </c>
      <c r="BX10" s="16">
        <v>0</v>
      </c>
      <c r="BY10" s="16">
        <v>0</v>
      </c>
    </row>
    <row r="11" spans="1:77" ht="15">
      <c r="A11" s="15" t="s">
        <v>96</v>
      </c>
      <c r="B11" s="16">
        <v>1177906</v>
      </c>
      <c r="C11" s="17">
        <v>2</v>
      </c>
      <c r="D11" s="17">
        <v>2</v>
      </c>
      <c r="E11" s="18">
        <v>0</v>
      </c>
      <c r="F11" s="18">
        <v>83299.92</v>
      </c>
      <c r="G11" s="18">
        <v>0</v>
      </c>
      <c r="H11" s="18">
        <v>242.16</v>
      </c>
      <c r="I11" s="17">
        <v>0</v>
      </c>
      <c r="J11" s="17">
        <v>0</v>
      </c>
      <c r="K11" s="19">
        <v>94.5</v>
      </c>
      <c r="L11" s="19">
        <v>112.2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1529.9</v>
      </c>
      <c r="S11" s="17" t="s">
        <v>85</v>
      </c>
      <c r="T11" s="19">
        <v>124.3</v>
      </c>
      <c r="U11" s="20">
        <v>1.1078431372549</v>
      </c>
      <c r="V11" s="19">
        <v>1529.9</v>
      </c>
      <c r="W11" s="20">
        <v>1</v>
      </c>
      <c r="X11" s="19">
        <v>1529.9</v>
      </c>
      <c r="Y11" s="20">
        <v>1</v>
      </c>
      <c r="Z11" s="16">
        <v>302.23</v>
      </c>
      <c r="AA11" s="16">
        <v>302.23</v>
      </c>
      <c r="AB11" s="20">
        <v>1</v>
      </c>
      <c r="AC11" s="16">
        <v>501.73</v>
      </c>
      <c r="AD11" s="17">
        <v>0</v>
      </c>
      <c r="AE11" s="17">
        <v>0</v>
      </c>
      <c r="AF11" s="18">
        <v>0</v>
      </c>
      <c r="AG11" s="17">
        <v>0</v>
      </c>
      <c r="AH11" s="19">
        <v>2376.9</v>
      </c>
      <c r="AI11" s="19">
        <v>1529.9</v>
      </c>
      <c r="AJ11" s="20">
        <v>0.6436534982540281</v>
      </c>
      <c r="AK11" s="19">
        <v>847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7" t="s">
        <v>88</v>
      </c>
      <c r="AR11" s="17">
        <v>0</v>
      </c>
      <c r="AS11" s="20">
        <v>0</v>
      </c>
      <c r="AT11" s="17">
        <v>0</v>
      </c>
      <c r="AU11" s="17">
        <v>0</v>
      </c>
      <c r="AV11" s="20">
        <v>0</v>
      </c>
      <c r="AW11" s="16">
        <v>0</v>
      </c>
      <c r="AX11" s="20">
        <v>0</v>
      </c>
      <c r="AY11" s="16">
        <v>0</v>
      </c>
      <c r="AZ11" s="20">
        <v>0</v>
      </c>
      <c r="BA11" s="17">
        <v>32</v>
      </c>
      <c r="BB11" s="17">
        <v>0</v>
      </c>
      <c r="BC11" s="20">
        <v>0</v>
      </c>
      <c r="BD11" s="17">
        <v>1</v>
      </c>
      <c r="BE11" s="21">
        <v>0.03125</v>
      </c>
      <c r="BF11" s="17">
        <v>0</v>
      </c>
      <c r="BG11" s="20">
        <v>0</v>
      </c>
      <c r="BH11" s="17">
        <v>7</v>
      </c>
      <c r="BI11" s="16">
        <v>249</v>
      </c>
      <c r="BJ11" s="17">
        <v>30</v>
      </c>
      <c r="BK11" s="17">
        <v>0</v>
      </c>
      <c r="BL11" s="17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</v>
      </c>
      <c r="BT11" s="16">
        <v>0</v>
      </c>
      <c r="BU11" s="17" t="s">
        <v>85</v>
      </c>
      <c r="BV11" s="17" t="s">
        <v>85</v>
      </c>
      <c r="BW11" s="16">
        <v>0</v>
      </c>
      <c r="BX11" s="16">
        <v>0</v>
      </c>
      <c r="BY11" s="16">
        <v>7</v>
      </c>
    </row>
    <row r="12" spans="1:77" ht="15">
      <c r="A12" s="15" t="s">
        <v>97</v>
      </c>
      <c r="B12" s="16">
        <v>402119</v>
      </c>
      <c r="C12" s="17">
        <v>3</v>
      </c>
      <c r="D12" s="17">
        <v>3</v>
      </c>
      <c r="E12" s="18">
        <v>0</v>
      </c>
      <c r="F12" s="18">
        <v>44000</v>
      </c>
      <c r="G12" s="18">
        <v>0</v>
      </c>
      <c r="H12" s="18">
        <v>0</v>
      </c>
      <c r="I12" s="17">
        <v>0</v>
      </c>
      <c r="J12" s="17">
        <v>0</v>
      </c>
      <c r="K12" s="19">
        <v>262.25</v>
      </c>
      <c r="L12" s="19">
        <v>212.05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1674.27</v>
      </c>
      <c r="S12" s="17" t="s">
        <v>85</v>
      </c>
      <c r="T12" s="19">
        <v>0</v>
      </c>
      <c r="U12" s="20">
        <v>0</v>
      </c>
      <c r="V12" s="19">
        <v>716.01</v>
      </c>
      <c r="W12" s="20">
        <v>0.427655037717931</v>
      </c>
      <c r="X12" s="19" t="s">
        <v>86</v>
      </c>
      <c r="Y12" s="20" t="s">
        <v>88</v>
      </c>
      <c r="Z12" s="16">
        <v>190.5</v>
      </c>
      <c r="AA12" s="16">
        <v>0</v>
      </c>
      <c r="AB12" s="20">
        <v>0</v>
      </c>
      <c r="AC12" s="16">
        <v>230.5</v>
      </c>
      <c r="AD12" s="17">
        <v>0</v>
      </c>
      <c r="AE12" s="17">
        <v>0</v>
      </c>
      <c r="AF12" s="18">
        <v>0</v>
      </c>
      <c r="AG12" s="17">
        <v>0</v>
      </c>
      <c r="AH12" s="19">
        <v>1505.08</v>
      </c>
      <c r="AI12" s="19">
        <v>1674.27</v>
      </c>
      <c r="AJ12" s="20">
        <v>1.11241262922901</v>
      </c>
      <c r="AK12" s="19">
        <v>-169.19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7" t="s">
        <v>88</v>
      </c>
      <c r="AR12" s="17">
        <v>0</v>
      </c>
      <c r="AS12" s="20">
        <v>0</v>
      </c>
      <c r="AT12" s="17">
        <v>0</v>
      </c>
      <c r="AU12" s="17">
        <v>0</v>
      </c>
      <c r="AV12" s="20">
        <v>0</v>
      </c>
      <c r="AW12" s="16">
        <v>0</v>
      </c>
      <c r="AX12" s="20">
        <v>0</v>
      </c>
      <c r="AY12" s="16">
        <v>0</v>
      </c>
      <c r="AZ12" s="20">
        <v>0</v>
      </c>
      <c r="BA12" s="17">
        <v>0</v>
      </c>
      <c r="BB12" s="17">
        <v>0</v>
      </c>
      <c r="BC12" s="20">
        <v>0</v>
      </c>
      <c r="BD12" s="17">
        <v>0</v>
      </c>
      <c r="BE12" s="21">
        <v>0</v>
      </c>
      <c r="BF12" s="17">
        <v>0</v>
      </c>
      <c r="BG12" s="20">
        <v>0</v>
      </c>
      <c r="BH12" s="17">
        <v>0</v>
      </c>
      <c r="BI12" s="16">
        <v>0</v>
      </c>
      <c r="BJ12" s="17">
        <v>0</v>
      </c>
      <c r="BK12" s="17">
        <v>0</v>
      </c>
      <c r="BL12" s="17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7" t="s">
        <v>85</v>
      </c>
      <c r="BV12" s="17" t="s">
        <v>85</v>
      </c>
      <c r="BW12" s="16">
        <v>0</v>
      </c>
      <c r="BX12" s="16">
        <v>0</v>
      </c>
      <c r="BY12" s="16">
        <v>0</v>
      </c>
    </row>
    <row r="13" spans="1:77" ht="15">
      <c r="A13" s="15" t="s">
        <v>98</v>
      </c>
      <c r="B13" s="16">
        <v>1851344</v>
      </c>
      <c r="C13" s="17">
        <v>3</v>
      </c>
      <c r="D13" s="17">
        <v>2.4</v>
      </c>
      <c r="E13" s="18">
        <v>0</v>
      </c>
      <c r="F13" s="18" t="s">
        <v>86</v>
      </c>
      <c r="G13" s="18">
        <v>0</v>
      </c>
      <c r="H13" s="18" t="s">
        <v>86</v>
      </c>
      <c r="I13" s="17">
        <v>0</v>
      </c>
      <c r="J13" s="17">
        <v>0</v>
      </c>
      <c r="K13" s="19">
        <v>119.48</v>
      </c>
      <c r="L13" s="19">
        <v>563.3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6022.38</v>
      </c>
      <c r="S13" s="17" t="s">
        <v>85</v>
      </c>
      <c r="T13" s="19">
        <v>616.72</v>
      </c>
      <c r="U13" s="20">
        <v>1</v>
      </c>
      <c r="V13" s="19">
        <v>6022.38</v>
      </c>
      <c r="W13" s="20">
        <v>1</v>
      </c>
      <c r="X13" s="19">
        <v>6022.38</v>
      </c>
      <c r="Y13" s="20">
        <v>1</v>
      </c>
      <c r="Z13" s="16">
        <v>700</v>
      </c>
      <c r="AA13" s="16" t="s">
        <v>86</v>
      </c>
      <c r="AB13" s="20" t="s">
        <v>88</v>
      </c>
      <c r="AC13" s="16">
        <v>7000</v>
      </c>
      <c r="AD13" s="17">
        <v>0</v>
      </c>
      <c r="AE13" s="17">
        <v>0</v>
      </c>
      <c r="AF13" s="18">
        <v>0</v>
      </c>
      <c r="AG13" s="17">
        <v>0</v>
      </c>
      <c r="AH13" s="19">
        <v>12170</v>
      </c>
      <c r="AI13" s="19">
        <v>6022.38</v>
      </c>
      <c r="AJ13" s="20">
        <v>0.49485456039441306</v>
      </c>
      <c r="AK13" s="19">
        <v>6147.62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7" t="s">
        <v>88</v>
      </c>
      <c r="AR13" s="17">
        <v>0</v>
      </c>
      <c r="AS13" s="20">
        <v>0</v>
      </c>
      <c r="AT13" s="17">
        <v>0</v>
      </c>
      <c r="AU13" s="17">
        <v>0</v>
      </c>
      <c r="AV13" s="20">
        <v>0</v>
      </c>
      <c r="AW13" s="16">
        <v>0</v>
      </c>
      <c r="AX13" s="20">
        <v>0</v>
      </c>
      <c r="AY13" s="16">
        <v>0</v>
      </c>
      <c r="AZ13" s="20">
        <v>0</v>
      </c>
      <c r="BA13" s="17">
        <v>0</v>
      </c>
      <c r="BB13" s="17">
        <v>0</v>
      </c>
      <c r="BC13" s="20">
        <v>0</v>
      </c>
      <c r="BD13" s="17">
        <v>0</v>
      </c>
      <c r="BE13" s="21">
        <v>0</v>
      </c>
      <c r="BF13" s="17">
        <v>0</v>
      </c>
      <c r="BG13" s="20">
        <v>0</v>
      </c>
      <c r="BH13" s="17">
        <v>0</v>
      </c>
      <c r="BI13" s="16">
        <v>254</v>
      </c>
      <c r="BJ13" s="17">
        <v>0</v>
      </c>
      <c r="BK13" s="17">
        <v>0</v>
      </c>
      <c r="BL13" s="17">
        <v>0</v>
      </c>
      <c r="BM13" s="16">
        <v>0</v>
      </c>
      <c r="BN13" s="16">
        <v>0</v>
      </c>
      <c r="BO13" s="16">
        <v>0</v>
      </c>
      <c r="BP13" s="16">
        <v>0</v>
      </c>
      <c r="BQ13" s="16">
        <v>0</v>
      </c>
      <c r="BR13" s="16">
        <v>0</v>
      </c>
      <c r="BS13" s="16">
        <v>0</v>
      </c>
      <c r="BT13" s="16">
        <v>0</v>
      </c>
      <c r="BU13" s="17" t="s">
        <v>85</v>
      </c>
      <c r="BV13" s="17" t="s">
        <v>85</v>
      </c>
      <c r="BW13" s="16">
        <v>0</v>
      </c>
      <c r="BX13" s="16">
        <v>0</v>
      </c>
      <c r="BY13" s="16">
        <v>0</v>
      </c>
    </row>
    <row r="14" spans="1:77" ht="15">
      <c r="A14" s="15" t="s">
        <v>99</v>
      </c>
      <c r="B14" s="16">
        <v>12100000</v>
      </c>
      <c r="C14" s="17">
        <v>9</v>
      </c>
      <c r="D14" s="17">
        <v>9</v>
      </c>
      <c r="E14" s="18">
        <v>24219</v>
      </c>
      <c r="F14" s="18" t="s">
        <v>86</v>
      </c>
      <c r="G14" s="18" t="s">
        <v>86</v>
      </c>
      <c r="H14" s="18" t="s">
        <v>86</v>
      </c>
      <c r="I14" s="17">
        <v>0</v>
      </c>
      <c r="J14" s="17">
        <v>0</v>
      </c>
      <c r="K14" s="19">
        <v>500.8</v>
      </c>
      <c r="L14" s="19">
        <v>495.08</v>
      </c>
      <c r="M14" s="19">
        <v>66600</v>
      </c>
      <c r="N14" s="19">
        <v>111</v>
      </c>
      <c r="O14" s="19">
        <v>5.72</v>
      </c>
      <c r="P14" s="19">
        <v>116</v>
      </c>
      <c r="Q14" s="19">
        <v>0</v>
      </c>
      <c r="R14" s="19">
        <v>10219.75</v>
      </c>
      <c r="S14" s="17" t="s">
        <v>91</v>
      </c>
      <c r="T14" s="19">
        <v>603.34</v>
      </c>
      <c r="U14" s="20">
        <v>1.20475239616613</v>
      </c>
      <c r="V14" s="19">
        <v>10219.75</v>
      </c>
      <c r="W14" s="20">
        <v>1</v>
      </c>
      <c r="X14" s="19">
        <v>10219.75</v>
      </c>
      <c r="Y14" s="20">
        <v>1</v>
      </c>
      <c r="Z14" s="16">
        <v>1276</v>
      </c>
      <c r="AA14" s="16">
        <v>1276</v>
      </c>
      <c r="AB14" s="20">
        <v>1</v>
      </c>
      <c r="AC14" s="16">
        <v>1672</v>
      </c>
      <c r="AD14" s="17">
        <v>0</v>
      </c>
      <c r="AE14" s="17">
        <v>0</v>
      </c>
      <c r="AF14" s="18">
        <v>0</v>
      </c>
      <c r="AG14" s="17">
        <v>0</v>
      </c>
      <c r="AH14" s="19">
        <v>12267</v>
      </c>
      <c r="AI14" s="19">
        <v>10219.75</v>
      </c>
      <c r="AJ14" s="20">
        <v>0.8331091546425371</v>
      </c>
      <c r="AK14" s="19">
        <v>2047.25</v>
      </c>
      <c r="AL14" s="16">
        <v>0</v>
      </c>
      <c r="AM14" s="16">
        <v>0</v>
      </c>
      <c r="AN14" s="16">
        <v>815</v>
      </c>
      <c r="AO14" s="16">
        <v>815</v>
      </c>
      <c r="AP14" s="16">
        <v>0</v>
      </c>
      <c r="AQ14" s="17" t="s">
        <v>88</v>
      </c>
      <c r="AR14" s="17">
        <v>0</v>
      </c>
      <c r="AS14" s="20">
        <v>0</v>
      </c>
      <c r="AT14" s="17">
        <v>0</v>
      </c>
      <c r="AU14" s="17">
        <v>0</v>
      </c>
      <c r="AV14" s="20">
        <v>0</v>
      </c>
      <c r="AW14" s="16">
        <v>0</v>
      </c>
      <c r="AX14" s="20">
        <v>0</v>
      </c>
      <c r="AY14" s="16">
        <v>0</v>
      </c>
      <c r="AZ14" s="20">
        <v>0</v>
      </c>
      <c r="BA14" s="17">
        <v>16</v>
      </c>
      <c r="BB14" s="17">
        <v>0</v>
      </c>
      <c r="BC14" s="20">
        <v>0</v>
      </c>
      <c r="BD14" s="17">
        <v>13</v>
      </c>
      <c r="BE14" s="21">
        <v>0.8125</v>
      </c>
      <c r="BF14" s="17">
        <v>0</v>
      </c>
      <c r="BG14" s="20">
        <v>0</v>
      </c>
      <c r="BH14" s="17">
        <v>77</v>
      </c>
      <c r="BI14" s="16">
        <v>1771</v>
      </c>
      <c r="BJ14" s="17">
        <v>15</v>
      </c>
      <c r="BK14" s="17">
        <v>0</v>
      </c>
      <c r="BL14" s="17">
        <v>0</v>
      </c>
      <c r="BM14" s="16">
        <v>0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6">
        <v>0</v>
      </c>
      <c r="BU14" s="17" t="s">
        <v>85</v>
      </c>
      <c r="BV14" s="17" t="s">
        <v>85</v>
      </c>
      <c r="BW14" s="16">
        <v>0</v>
      </c>
      <c r="BX14" s="16">
        <v>77</v>
      </c>
      <c r="BY14" s="16">
        <v>154</v>
      </c>
    </row>
    <row r="15" spans="1:77" ht="15">
      <c r="A15" s="15" t="s">
        <v>100</v>
      </c>
      <c r="B15" s="16">
        <v>2700266</v>
      </c>
      <c r="C15" s="17">
        <v>4</v>
      </c>
      <c r="D15" s="17">
        <v>3.8</v>
      </c>
      <c r="E15" s="18" t="s">
        <v>86</v>
      </c>
      <c r="F15" s="18" t="s">
        <v>86</v>
      </c>
      <c r="G15" s="18" t="s">
        <v>86</v>
      </c>
      <c r="H15" s="18" t="s">
        <v>86</v>
      </c>
      <c r="I15" s="17">
        <v>0</v>
      </c>
      <c r="J15" s="17">
        <v>0</v>
      </c>
      <c r="K15" s="19">
        <v>434.76</v>
      </c>
      <c r="L15" s="19">
        <v>434.76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6012.52</v>
      </c>
      <c r="S15" s="17" t="s">
        <v>85</v>
      </c>
      <c r="T15" s="19">
        <v>434.76</v>
      </c>
      <c r="U15" s="20">
        <v>1</v>
      </c>
      <c r="V15" s="19">
        <v>6012.52</v>
      </c>
      <c r="W15" s="20">
        <v>1</v>
      </c>
      <c r="X15" s="19">
        <v>6012.52</v>
      </c>
      <c r="Y15" s="20">
        <v>1</v>
      </c>
      <c r="Z15" s="16">
        <v>1403.55</v>
      </c>
      <c r="AA15" s="16">
        <v>1403.55</v>
      </c>
      <c r="AB15" s="20">
        <v>1</v>
      </c>
      <c r="AC15" s="16">
        <v>1487.05</v>
      </c>
      <c r="AD15" s="17">
        <v>0</v>
      </c>
      <c r="AE15" s="17">
        <v>0</v>
      </c>
      <c r="AF15" s="18">
        <v>0</v>
      </c>
      <c r="AG15" s="17">
        <v>0</v>
      </c>
      <c r="AH15" s="19">
        <v>13584.08</v>
      </c>
      <c r="AI15" s="19">
        <v>6012.52</v>
      </c>
      <c r="AJ15" s="20">
        <v>0.44261517894476504</v>
      </c>
      <c r="AK15" s="19">
        <v>7571.56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7" t="s">
        <v>88</v>
      </c>
      <c r="AR15" s="17">
        <v>0</v>
      </c>
      <c r="AS15" s="20">
        <v>0</v>
      </c>
      <c r="AT15" s="17">
        <v>0</v>
      </c>
      <c r="AU15" s="17">
        <v>0</v>
      </c>
      <c r="AV15" s="20">
        <v>0</v>
      </c>
      <c r="AW15" s="16">
        <v>0</v>
      </c>
      <c r="AX15" s="20">
        <v>0</v>
      </c>
      <c r="AY15" s="16">
        <v>0</v>
      </c>
      <c r="AZ15" s="20">
        <v>0</v>
      </c>
      <c r="BA15" s="17">
        <v>50</v>
      </c>
      <c r="BB15" s="17">
        <v>0</v>
      </c>
      <c r="BC15" s="20">
        <v>0</v>
      </c>
      <c r="BD15" s="17">
        <v>0</v>
      </c>
      <c r="BE15" s="21">
        <v>0</v>
      </c>
      <c r="BF15" s="17">
        <v>0</v>
      </c>
      <c r="BG15" s="20">
        <v>0</v>
      </c>
      <c r="BH15" s="17" t="s">
        <v>86</v>
      </c>
      <c r="BI15" s="16">
        <v>214</v>
      </c>
      <c r="BJ15" s="17">
        <v>4</v>
      </c>
      <c r="BK15" s="17">
        <v>0</v>
      </c>
      <c r="BL15" s="17">
        <v>0</v>
      </c>
      <c r="BM15" s="16">
        <v>0</v>
      </c>
      <c r="BN15" s="16">
        <v>0</v>
      </c>
      <c r="BO15" s="16">
        <v>0</v>
      </c>
      <c r="BP15" s="16">
        <v>0</v>
      </c>
      <c r="BQ15" s="16">
        <v>0</v>
      </c>
      <c r="BR15" s="16">
        <v>0</v>
      </c>
      <c r="BS15" s="16">
        <v>0</v>
      </c>
      <c r="BT15" s="16">
        <v>0</v>
      </c>
      <c r="BU15" s="17" t="s">
        <v>85</v>
      </c>
      <c r="BV15" s="17" t="s">
        <v>85</v>
      </c>
      <c r="BW15" s="16">
        <v>0</v>
      </c>
      <c r="BX15" s="16">
        <v>250</v>
      </c>
      <c r="BY15" s="16">
        <v>250</v>
      </c>
    </row>
    <row r="16" spans="1:77" ht="15">
      <c r="A16" s="15" t="s">
        <v>101</v>
      </c>
      <c r="B16" s="16">
        <v>843617</v>
      </c>
      <c r="C16" s="17">
        <v>4</v>
      </c>
      <c r="D16" s="17">
        <v>3.5</v>
      </c>
      <c r="E16" s="18">
        <v>126000</v>
      </c>
      <c r="F16" s="18">
        <v>2259.89</v>
      </c>
      <c r="G16" s="18">
        <v>18293</v>
      </c>
      <c r="H16" s="18">
        <v>145929</v>
      </c>
      <c r="I16" s="17">
        <v>0</v>
      </c>
      <c r="J16" s="17">
        <v>0</v>
      </c>
      <c r="K16" s="19">
        <v>1076.92</v>
      </c>
      <c r="L16" s="19">
        <v>349.16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1696.92</v>
      </c>
      <c r="S16" s="17" t="s">
        <v>91</v>
      </c>
      <c r="T16" s="19">
        <v>349</v>
      </c>
      <c r="U16" s="20">
        <v>0</v>
      </c>
      <c r="V16" s="19" t="s">
        <v>86</v>
      </c>
      <c r="W16" s="20" t="s">
        <v>88</v>
      </c>
      <c r="X16" s="19" t="s">
        <v>86</v>
      </c>
      <c r="Y16" s="20" t="s">
        <v>88</v>
      </c>
      <c r="Z16" s="16">
        <v>494</v>
      </c>
      <c r="AA16" s="16">
        <v>0</v>
      </c>
      <c r="AB16" s="20">
        <v>0</v>
      </c>
      <c r="AC16" s="16">
        <v>494</v>
      </c>
      <c r="AD16" s="17">
        <v>0</v>
      </c>
      <c r="AE16" s="17">
        <v>0</v>
      </c>
      <c r="AF16" s="18">
        <v>0</v>
      </c>
      <c r="AG16" s="17">
        <v>0</v>
      </c>
      <c r="AH16" s="19">
        <v>5844</v>
      </c>
      <c r="AI16" s="19">
        <v>1696.92</v>
      </c>
      <c r="AJ16" s="20">
        <v>0.29036960985626303</v>
      </c>
      <c r="AK16" s="19">
        <v>4147.08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7" t="s">
        <v>88</v>
      </c>
      <c r="AR16" s="17">
        <v>0</v>
      </c>
      <c r="AS16" s="20">
        <v>0</v>
      </c>
      <c r="AT16" s="17">
        <v>0</v>
      </c>
      <c r="AU16" s="17">
        <v>0</v>
      </c>
      <c r="AV16" s="20">
        <v>0</v>
      </c>
      <c r="AW16" s="16">
        <v>0</v>
      </c>
      <c r="AX16" s="20">
        <v>0</v>
      </c>
      <c r="AY16" s="16">
        <v>0</v>
      </c>
      <c r="AZ16" s="20">
        <v>0</v>
      </c>
      <c r="BA16" s="17">
        <v>78</v>
      </c>
      <c r="BB16" s="17">
        <v>0</v>
      </c>
      <c r="BC16" s="20">
        <v>0</v>
      </c>
      <c r="BD16" s="17">
        <v>0</v>
      </c>
      <c r="BE16" s="21">
        <v>0</v>
      </c>
      <c r="BF16" s="17">
        <v>0</v>
      </c>
      <c r="BG16" s="20">
        <v>0</v>
      </c>
      <c r="BH16" s="17">
        <v>0</v>
      </c>
      <c r="BI16" s="16">
        <v>310</v>
      </c>
      <c r="BJ16" s="17">
        <v>0</v>
      </c>
      <c r="BK16" s="17">
        <v>0</v>
      </c>
      <c r="BL16" s="17">
        <v>0</v>
      </c>
      <c r="BM16" s="16">
        <v>0</v>
      </c>
      <c r="BN16" s="16">
        <v>0</v>
      </c>
      <c r="BO16" s="16">
        <v>0</v>
      </c>
      <c r="BP16" s="16">
        <v>0</v>
      </c>
      <c r="BQ16" s="16">
        <v>0</v>
      </c>
      <c r="BR16" s="16">
        <v>0</v>
      </c>
      <c r="BS16" s="16">
        <v>0</v>
      </c>
      <c r="BT16" s="16">
        <v>0</v>
      </c>
      <c r="BU16" s="17" t="s">
        <v>85</v>
      </c>
      <c r="BV16" s="17" t="s">
        <v>85</v>
      </c>
      <c r="BW16" s="16">
        <v>0</v>
      </c>
      <c r="BX16" s="16">
        <v>0</v>
      </c>
      <c r="BY16" s="16">
        <v>0</v>
      </c>
    </row>
    <row r="17" spans="1:77" ht="15">
      <c r="A17" s="15" t="s">
        <v>102</v>
      </c>
      <c r="B17" s="16">
        <v>737509</v>
      </c>
      <c r="C17" s="17">
        <v>2</v>
      </c>
      <c r="D17" s="17">
        <v>2</v>
      </c>
      <c r="E17" s="18" t="s">
        <v>86</v>
      </c>
      <c r="F17" s="18" t="s">
        <v>86</v>
      </c>
      <c r="G17" s="18" t="s">
        <v>86</v>
      </c>
      <c r="H17" s="18" t="s">
        <v>86</v>
      </c>
      <c r="I17" s="17">
        <v>0</v>
      </c>
      <c r="J17" s="17">
        <v>0</v>
      </c>
      <c r="K17" s="19">
        <v>97</v>
      </c>
      <c r="L17" s="19">
        <v>230</v>
      </c>
      <c r="M17" s="19">
        <v>0</v>
      </c>
      <c r="N17" s="19">
        <v>0</v>
      </c>
      <c r="O17" s="19">
        <v>17</v>
      </c>
      <c r="P17" s="19">
        <v>0</v>
      </c>
      <c r="Q17" s="19">
        <v>0</v>
      </c>
      <c r="R17" s="19">
        <v>2047</v>
      </c>
      <c r="S17" s="17" t="s">
        <v>91</v>
      </c>
      <c r="T17" s="19">
        <v>230</v>
      </c>
      <c r="U17" s="20">
        <v>1</v>
      </c>
      <c r="V17" s="19">
        <v>1970</v>
      </c>
      <c r="W17" s="20">
        <v>0.96238397655105</v>
      </c>
      <c r="X17" s="19">
        <v>1970</v>
      </c>
      <c r="Y17" s="20">
        <v>0.96238397655105</v>
      </c>
      <c r="Z17" s="16">
        <v>735</v>
      </c>
      <c r="AA17" s="16">
        <v>735</v>
      </c>
      <c r="AB17" s="20">
        <v>1</v>
      </c>
      <c r="AC17" s="16">
        <v>795</v>
      </c>
      <c r="AD17" s="17">
        <v>0</v>
      </c>
      <c r="AE17" s="17">
        <v>0</v>
      </c>
      <c r="AF17" s="18">
        <v>0</v>
      </c>
      <c r="AG17" s="17">
        <v>0</v>
      </c>
      <c r="AH17" s="19">
        <v>4000</v>
      </c>
      <c r="AI17" s="19">
        <v>2047</v>
      </c>
      <c r="AJ17" s="20">
        <v>0.51175</v>
      </c>
      <c r="AK17" s="19">
        <v>1953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7" t="s">
        <v>88</v>
      </c>
      <c r="AR17" s="17">
        <v>0</v>
      </c>
      <c r="AS17" s="20">
        <v>0</v>
      </c>
      <c r="AT17" s="17">
        <v>0</v>
      </c>
      <c r="AU17" s="17">
        <v>0</v>
      </c>
      <c r="AV17" s="20">
        <v>0</v>
      </c>
      <c r="AW17" s="16">
        <v>0</v>
      </c>
      <c r="AX17" s="20">
        <v>0</v>
      </c>
      <c r="AY17" s="16">
        <v>0</v>
      </c>
      <c r="AZ17" s="20">
        <v>0</v>
      </c>
      <c r="BA17" s="17">
        <v>25</v>
      </c>
      <c r="BB17" s="17">
        <v>0</v>
      </c>
      <c r="BC17" s="20">
        <v>0</v>
      </c>
      <c r="BD17" s="17">
        <v>2</v>
      </c>
      <c r="BE17" s="21">
        <v>0.08</v>
      </c>
      <c r="BF17" s="17">
        <v>0</v>
      </c>
      <c r="BG17" s="20">
        <v>0</v>
      </c>
      <c r="BH17" s="17" t="s">
        <v>86</v>
      </c>
      <c r="BI17" s="16">
        <v>85</v>
      </c>
      <c r="BJ17" s="17">
        <v>12</v>
      </c>
      <c r="BK17" s="17">
        <v>0</v>
      </c>
      <c r="BL17" s="17">
        <v>0</v>
      </c>
      <c r="BM17" s="16">
        <v>0</v>
      </c>
      <c r="BN17" s="16">
        <v>0</v>
      </c>
      <c r="BO17" s="16">
        <v>0</v>
      </c>
      <c r="BP17" s="16">
        <v>0</v>
      </c>
      <c r="BQ17" s="16">
        <v>0</v>
      </c>
      <c r="BR17" s="16">
        <v>0</v>
      </c>
      <c r="BS17" s="16">
        <v>0</v>
      </c>
      <c r="BT17" s="16">
        <v>0</v>
      </c>
      <c r="BU17" s="17" t="s">
        <v>85</v>
      </c>
      <c r="BV17" s="17" t="s">
        <v>85</v>
      </c>
      <c r="BW17" s="16">
        <v>0</v>
      </c>
      <c r="BX17" s="16">
        <v>0</v>
      </c>
      <c r="BY17" s="16">
        <v>0</v>
      </c>
    </row>
    <row r="18" spans="1:77" ht="15">
      <c r="A18" s="15" t="s">
        <v>103</v>
      </c>
      <c r="B18" s="16">
        <v>2346000</v>
      </c>
      <c r="C18" s="17">
        <v>3</v>
      </c>
      <c r="D18" s="17">
        <v>2</v>
      </c>
      <c r="E18" s="18">
        <v>0</v>
      </c>
      <c r="F18" s="18">
        <v>50777</v>
      </c>
      <c r="G18" s="18">
        <v>0</v>
      </c>
      <c r="H18" s="18">
        <v>379290</v>
      </c>
      <c r="I18" s="17">
        <v>0</v>
      </c>
      <c r="J18" s="17">
        <v>0</v>
      </c>
      <c r="K18" s="19">
        <v>447.71</v>
      </c>
      <c r="L18" s="19">
        <v>270.71</v>
      </c>
      <c r="M18" s="19">
        <v>5.91</v>
      </c>
      <c r="N18" s="19">
        <v>0</v>
      </c>
      <c r="O18" s="19">
        <v>0</v>
      </c>
      <c r="P18" s="19">
        <v>0</v>
      </c>
      <c r="Q18" s="19">
        <v>0</v>
      </c>
      <c r="R18" s="19">
        <v>5447.21</v>
      </c>
      <c r="S18" s="17" t="s">
        <v>91</v>
      </c>
      <c r="T18" s="19">
        <v>333.91</v>
      </c>
      <c r="U18" s="20">
        <v>1</v>
      </c>
      <c r="V18" s="19">
        <v>5447.21</v>
      </c>
      <c r="W18" s="20">
        <v>1</v>
      </c>
      <c r="X18" s="19" t="s">
        <v>86</v>
      </c>
      <c r="Y18" s="20" t="s">
        <v>88</v>
      </c>
      <c r="Z18" s="16">
        <v>945</v>
      </c>
      <c r="AA18" s="16">
        <v>800</v>
      </c>
      <c r="AB18" s="20">
        <v>0.8465608465608471</v>
      </c>
      <c r="AC18" s="16">
        <v>1045</v>
      </c>
      <c r="AD18" s="17">
        <v>0</v>
      </c>
      <c r="AE18" s="17">
        <v>0</v>
      </c>
      <c r="AF18" s="18">
        <v>0</v>
      </c>
      <c r="AG18" s="17">
        <v>0</v>
      </c>
      <c r="AH18" s="19">
        <v>5989.5</v>
      </c>
      <c r="AI18" s="19">
        <v>5447.21</v>
      </c>
      <c r="AJ18" s="20">
        <v>0.9094598881375741</v>
      </c>
      <c r="AK18" s="19">
        <v>542.29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7" t="s">
        <v>88</v>
      </c>
      <c r="AR18" s="17">
        <v>0</v>
      </c>
      <c r="AS18" s="20">
        <v>0</v>
      </c>
      <c r="AT18" s="17">
        <v>0</v>
      </c>
      <c r="AU18" s="17">
        <v>0</v>
      </c>
      <c r="AV18" s="20">
        <v>0</v>
      </c>
      <c r="AW18" s="16">
        <v>0</v>
      </c>
      <c r="AX18" s="20">
        <v>0</v>
      </c>
      <c r="AY18" s="16">
        <v>0</v>
      </c>
      <c r="AZ18" s="20">
        <v>0</v>
      </c>
      <c r="BA18" s="17">
        <v>30</v>
      </c>
      <c r="BB18" s="17" t="s">
        <v>86</v>
      </c>
      <c r="BC18" s="20" t="s">
        <v>88</v>
      </c>
      <c r="BD18" s="17" t="s">
        <v>86</v>
      </c>
      <c r="BE18" s="21" t="s">
        <v>88</v>
      </c>
      <c r="BF18" s="17" t="s">
        <v>86</v>
      </c>
      <c r="BG18" s="20" t="s">
        <v>88</v>
      </c>
      <c r="BH18" s="17">
        <v>30</v>
      </c>
      <c r="BI18" s="16">
        <v>260</v>
      </c>
      <c r="BJ18" s="17">
        <v>0</v>
      </c>
      <c r="BK18" s="17">
        <v>0</v>
      </c>
      <c r="BL18" s="17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</v>
      </c>
      <c r="BT18" s="16">
        <v>0</v>
      </c>
      <c r="BU18" s="17" t="s">
        <v>85</v>
      </c>
      <c r="BV18" s="17" t="s">
        <v>85</v>
      </c>
      <c r="BW18" s="16">
        <v>0</v>
      </c>
      <c r="BX18" s="16">
        <v>0</v>
      </c>
      <c r="BY18" s="16">
        <v>30</v>
      </c>
    </row>
    <row r="19" spans="1:77" ht="15">
      <c r="A19" s="15" t="s">
        <v>104</v>
      </c>
      <c r="B19" s="16">
        <v>2926592</v>
      </c>
      <c r="C19" s="17">
        <v>4</v>
      </c>
      <c r="D19" s="17">
        <v>2.75</v>
      </c>
      <c r="E19" s="18">
        <v>0</v>
      </c>
      <c r="F19" s="18" t="s">
        <v>86</v>
      </c>
      <c r="G19" s="18">
        <v>0</v>
      </c>
      <c r="H19" s="18" t="s">
        <v>86</v>
      </c>
      <c r="I19" s="17">
        <v>0</v>
      </c>
      <c r="J19" s="17">
        <v>0</v>
      </c>
      <c r="K19" s="19">
        <v>695</v>
      </c>
      <c r="L19" s="19">
        <v>695.5</v>
      </c>
      <c r="M19" s="19">
        <v>29.8</v>
      </c>
      <c r="N19" s="19">
        <v>0</v>
      </c>
      <c r="O19" s="19">
        <v>2.1</v>
      </c>
      <c r="P19" s="19">
        <v>0</v>
      </c>
      <c r="Q19" s="19">
        <v>0</v>
      </c>
      <c r="R19" s="19">
        <v>7346</v>
      </c>
      <c r="S19" s="17" t="s">
        <v>91</v>
      </c>
      <c r="T19" s="19">
        <v>697.6</v>
      </c>
      <c r="U19" s="20">
        <v>1</v>
      </c>
      <c r="V19" s="19" t="s">
        <v>86</v>
      </c>
      <c r="W19" s="20" t="s">
        <v>88</v>
      </c>
      <c r="X19" s="19">
        <v>7310</v>
      </c>
      <c r="Y19" s="20">
        <v>0.995099373808876</v>
      </c>
      <c r="Z19" s="16">
        <v>726</v>
      </c>
      <c r="AA19" s="16">
        <v>0</v>
      </c>
      <c r="AB19" s="20">
        <v>0</v>
      </c>
      <c r="AC19" s="16">
        <v>806</v>
      </c>
      <c r="AD19" s="17">
        <v>0</v>
      </c>
      <c r="AE19" s="17">
        <v>0</v>
      </c>
      <c r="AF19" s="18">
        <v>0</v>
      </c>
      <c r="AG19" s="17">
        <v>0</v>
      </c>
      <c r="AH19" s="19">
        <v>8376</v>
      </c>
      <c r="AI19" s="19">
        <v>7346</v>
      </c>
      <c r="AJ19" s="20">
        <v>0.877029608404967</v>
      </c>
      <c r="AK19" s="19">
        <v>1030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7" t="s">
        <v>88</v>
      </c>
      <c r="AR19" s="17">
        <v>0</v>
      </c>
      <c r="AS19" s="20">
        <v>0</v>
      </c>
      <c r="AT19" s="17">
        <v>0</v>
      </c>
      <c r="AU19" s="17">
        <v>0</v>
      </c>
      <c r="AV19" s="20">
        <v>0</v>
      </c>
      <c r="AW19" s="16">
        <v>0</v>
      </c>
      <c r="AX19" s="20">
        <v>0</v>
      </c>
      <c r="AY19" s="16">
        <v>0</v>
      </c>
      <c r="AZ19" s="20">
        <v>0</v>
      </c>
      <c r="BA19" s="17">
        <v>63</v>
      </c>
      <c r="BB19" s="17">
        <v>0</v>
      </c>
      <c r="BC19" s="20">
        <v>0</v>
      </c>
      <c r="BD19" s="17">
        <v>1</v>
      </c>
      <c r="BE19" s="21">
        <v>0.0158730158730159</v>
      </c>
      <c r="BF19" s="17">
        <v>0</v>
      </c>
      <c r="BG19" s="20">
        <v>0</v>
      </c>
      <c r="BH19" s="17">
        <v>1</v>
      </c>
      <c r="BI19" s="16">
        <v>462</v>
      </c>
      <c r="BJ19" s="17">
        <v>1</v>
      </c>
      <c r="BK19" s="17">
        <v>0</v>
      </c>
      <c r="BL19" s="17">
        <v>0</v>
      </c>
      <c r="BM19" s="16">
        <v>0</v>
      </c>
      <c r="BN19" s="16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</v>
      </c>
      <c r="BT19" s="16">
        <v>0</v>
      </c>
      <c r="BU19" s="17" t="s">
        <v>85</v>
      </c>
      <c r="BV19" s="17" t="s">
        <v>85</v>
      </c>
      <c r="BW19" s="16">
        <v>0</v>
      </c>
      <c r="BX19" s="16">
        <v>0</v>
      </c>
      <c r="BY19" s="16">
        <v>1</v>
      </c>
    </row>
    <row r="20" spans="1:77" ht="15">
      <c r="A20" s="15" t="s">
        <v>105</v>
      </c>
      <c r="B20" s="16">
        <v>4058332</v>
      </c>
      <c r="C20" s="17">
        <v>12</v>
      </c>
      <c r="D20" s="17">
        <v>11.8</v>
      </c>
      <c r="E20" s="18" t="s">
        <v>86</v>
      </c>
      <c r="F20" s="18" t="s">
        <v>86</v>
      </c>
      <c r="G20" s="18" t="s">
        <v>86</v>
      </c>
      <c r="H20" s="18" t="s">
        <v>86</v>
      </c>
      <c r="I20" s="17">
        <v>0</v>
      </c>
      <c r="J20" s="17">
        <v>1</v>
      </c>
      <c r="K20" s="19">
        <v>602.5</v>
      </c>
      <c r="L20" s="19">
        <v>623.48</v>
      </c>
      <c r="M20" s="19">
        <v>0</v>
      </c>
      <c r="N20" s="19">
        <v>0</v>
      </c>
      <c r="O20" s="19">
        <v>0</v>
      </c>
      <c r="P20" s="19">
        <v>0</v>
      </c>
      <c r="Q20" s="19">
        <v>20.9</v>
      </c>
      <c r="R20" s="19">
        <v>12903.5</v>
      </c>
      <c r="S20" s="17" t="s">
        <v>91</v>
      </c>
      <c r="T20" s="19">
        <v>235</v>
      </c>
      <c r="U20" s="20">
        <v>0.5</v>
      </c>
      <c r="V20" s="19">
        <v>9450</v>
      </c>
      <c r="W20" s="20">
        <v>0.7323594373619561</v>
      </c>
      <c r="X20" s="19">
        <v>11520.81</v>
      </c>
      <c r="Y20" s="20">
        <v>0.8928438020692061</v>
      </c>
      <c r="Z20" s="16">
        <v>2026.9</v>
      </c>
      <c r="AA20" s="16">
        <v>973.49</v>
      </c>
      <c r="AB20" s="20">
        <v>0.48028516453697806</v>
      </c>
      <c r="AC20" s="16">
        <v>2635.9</v>
      </c>
      <c r="AD20" s="17">
        <v>0</v>
      </c>
      <c r="AE20" s="17">
        <v>0</v>
      </c>
      <c r="AF20" s="18">
        <v>0</v>
      </c>
      <c r="AG20" s="17">
        <v>0</v>
      </c>
      <c r="AH20" s="19">
        <v>12554</v>
      </c>
      <c r="AI20" s="19">
        <v>12903.5</v>
      </c>
      <c r="AJ20" s="20">
        <v>1.02783973235622</v>
      </c>
      <c r="AK20" s="19">
        <v>-349.5</v>
      </c>
      <c r="AL20" s="16">
        <v>100</v>
      </c>
      <c r="AM20" s="16">
        <v>66535</v>
      </c>
      <c r="AN20" s="16">
        <v>77</v>
      </c>
      <c r="AO20" s="16">
        <v>11597</v>
      </c>
      <c r="AP20" s="16">
        <v>0</v>
      </c>
      <c r="AQ20" s="17">
        <v>2016</v>
      </c>
      <c r="AR20" s="17">
        <v>60</v>
      </c>
      <c r="AS20" s="20">
        <f>60/66535</f>
        <v>0.0009017810175095811</v>
      </c>
      <c r="AT20" s="17">
        <v>107</v>
      </c>
      <c r="AU20" s="17">
        <v>0</v>
      </c>
      <c r="AV20" s="20">
        <v>0.009226524101060622</v>
      </c>
      <c r="AW20" s="16">
        <v>66535</v>
      </c>
      <c r="AX20" s="20">
        <v>1</v>
      </c>
      <c r="AY20" s="16">
        <v>11597</v>
      </c>
      <c r="AZ20" s="20">
        <v>1</v>
      </c>
      <c r="BA20" s="17">
        <v>93</v>
      </c>
      <c r="BB20" s="17">
        <v>0</v>
      </c>
      <c r="BC20" s="20">
        <v>0</v>
      </c>
      <c r="BD20" s="17">
        <v>10</v>
      </c>
      <c r="BE20" s="21">
        <v>0.10752688172043</v>
      </c>
      <c r="BF20" s="17">
        <v>5</v>
      </c>
      <c r="BG20" s="20">
        <v>0.053763440860215096</v>
      </c>
      <c r="BH20" s="17">
        <v>160</v>
      </c>
      <c r="BI20" s="16">
        <v>828</v>
      </c>
      <c r="BJ20" s="17">
        <v>50</v>
      </c>
      <c r="BK20" s="17">
        <v>4</v>
      </c>
      <c r="BL20" s="17">
        <v>50</v>
      </c>
      <c r="BM20" s="16" t="s">
        <v>86</v>
      </c>
      <c r="BN20" s="16" t="s">
        <v>86</v>
      </c>
      <c r="BO20" s="16" t="s">
        <v>86</v>
      </c>
      <c r="BP20" s="16">
        <v>1</v>
      </c>
      <c r="BQ20" s="16">
        <v>30</v>
      </c>
      <c r="BR20" s="16">
        <v>0</v>
      </c>
      <c r="BS20" s="16">
        <v>1</v>
      </c>
      <c r="BT20" s="16">
        <v>0</v>
      </c>
      <c r="BU20" s="17" t="s">
        <v>85</v>
      </c>
      <c r="BV20" s="17" t="s">
        <v>85</v>
      </c>
      <c r="BW20" s="16">
        <v>34</v>
      </c>
      <c r="BX20" s="16">
        <v>80</v>
      </c>
      <c r="BY20" s="16">
        <v>304</v>
      </c>
    </row>
    <row r="21" spans="1:77" ht="15">
      <c r="A21" s="15" t="s">
        <v>106</v>
      </c>
      <c r="B21" s="16">
        <v>4964859</v>
      </c>
      <c r="C21" s="17">
        <v>10</v>
      </c>
      <c r="D21" s="17">
        <v>9.6</v>
      </c>
      <c r="E21" s="18" t="s">
        <v>86</v>
      </c>
      <c r="F21" s="18" t="s">
        <v>86</v>
      </c>
      <c r="G21" s="18" t="s">
        <v>86</v>
      </c>
      <c r="H21" s="18" t="s">
        <v>86</v>
      </c>
      <c r="I21" s="17">
        <v>0</v>
      </c>
      <c r="J21" s="17">
        <v>0</v>
      </c>
      <c r="K21" s="19">
        <v>778.28</v>
      </c>
      <c r="L21" s="19">
        <v>797.39</v>
      </c>
      <c r="M21" s="19">
        <v>0.041600000000000005</v>
      </c>
      <c r="N21" s="19">
        <v>0</v>
      </c>
      <c r="O21" s="19">
        <v>0.7</v>
      </c>
      <c r="P21" s="19">
        <v>0</v>
      </c>
      <c r="Q21" s="19">
        <v>0</v>
      </c>
      <c r="R21" s="19">
        <v>12958.67</v>
      </c>
      <c r="S21" s="17" t="s">
        <v>91</v>
      </c>
      <c r="T21" s="19">
        <v>1120</v>
      </c>
      <c r="U21" s="20">
        <v>1.40335049931712</v>
      </c>
      <c r="V21" s="19">
        <v>12572.33</v>
      </c>
      <c r="W21" s="20">
        <v>0.970186755276583</v>
      </c>
      <c r="X21" s="19">
        <v>12411</v>
      </c>
      <c r="Y21" s="20">
        <v>0.9577371751885031</v>
      </c>
      <c r="Z21" s="16">
        <v>2766</v>
      </c>
      <c r="AA21" s="16">
        <v>0</v>
      </c>
      <c r="AB21" s="20">
        <v>0</v>
      </c>
      <c r="AC21" s="16">
        <v>3500</v>
      </c>
      <c r="AD21" s="17">
        <v>0</v>
      </c>
      <c r="AE21" s="17">
        <v>0</v>
      </c>
      <c r="AF21" s="18">
        <v>0</v>
      </c>
      <c r="AG21" s="17">
        <v>0</v>
      </c>
      <c r="AH21" s="19">
        <v>14621.45</v>
      </c>
      <c r="AI21" s="19">
        <v>12958.67</v>
      </c>
      <c r="AJ21" s="20">
        <v>0.886278036720024</v>
      </c>
      <c r="AK21" s="19">
        <v>1662.78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7">
        <v>2014</v>
      </c>
      <c r="AR21" s="17">
        <v>0</v>
      </c>
      <c r="AS21" s="20">
        <v>0</v>
      </c>
      <c r="AT21" s="17">
        <v>0</v>
      </c>
      <c r="AU21" s="17">
        <v>0</v>
      </c>
      <c r="AV21" s="20">
        <v>0</v>
      </c>
      <c r="AW21" s="16">
        <v>0</v>
      </c>
      <c r="AX21" s="20">
        <v>0</v>
      </c>
      <c r="AY21" s="16">
        <v>0</v>
      </c>
      <c r="AZ21" s="20">
        <v>0</v>
      </c>
      <c r="BA21" s="17">
        <v>140</v>
      </c>
      <c r="BB21" s="17">
        <v>0</v>
      </c>
      <c r="BC21" s="20">
        <v>0</v>
      </c>
      <c r="BD21" s="17">
        <v>3</v>
      </c>
      <c r="BE21" s="21">
        <v>0.0214285714285714</v>
      </c>
      <c r="BF21" s="17">
        <v>1</v>
      </c>
      <c r="BG21" s="20">
        <v>0.007142857142857141</v>
      </c>
      <c r="BH21" s="17">
        <v>5</v>
      </c>
      <c r="BI21" s="16">
        <v>674</v>
      </c>
      <c r="BJ21" s="17">
        <v>4</v>
      </c>
      <c r="BK21" s="17">
        <v>0</v>
      </c>
      <c r="BL21" s="17">
        <v>0</v>
      </c>
      <c r="BM21" s="16" t="s">
        <v>86</v>
      </c>
      <c r="BN21" s="16" t="s">
        <v>86</v>
      </c>
      <c r="BO21" s="16" t="s">
        <v>86</v>
      </c>
      <c r="BP21" s="16">
        <v>0</v>
      </c>
      <c r="BQ21" s="16">
        <v>0</v>
      </c>
      <c r="BR21" s="16">
        <v>0</v>
      </c>
      <c r="BS21" s="16">
        <v>0</v>
      </c>
      <c r="BT21" s="16">
        <v>0</v>
      </c>
      <c r="BU21" s="17" t="s">
        <v>85</v>
      </c>
      <c r="BV21" s="17" t="s">
        <v>85</v>
      </c>
      <c r="BW21" s="16">
        <v>0</v>
      </c>
      <c r="BX21" s="16">
        <v>0</v>
      </c>
      <c r="BY21" s="16">
        <v>5</v>
      </c>
    </row>
    <row r="22" spans="1:77" ht="15">
      <c r="A22" s="15" t="s">
        <v>107</v>
      </c>
      <c r="B22" s="16">
        <v>3689465</v>
      </c>
      <c r="C22" s="17">
        <v>7</v>
      </c>
      <c r="D22" s="17">
        <v>4.8</v>
      </c>
      <c r="E22" s="18">
        <v>8907.21</v>
      </c>
      <c r="F22" s="18">
        <v>11083.64</v>
      </c>
      <c r="G22" s="18">
        <v>0</v>
      </c>
      <c r="H22" s="18">
        <v>0</v>
      </c>
      <c r="I22" s="17">
        <v>0</v>
      </c>
      <c r="J22" s="17">
        <v>0</v>
      </c>
      <c r="K22" s="19">
        <v>47.96</v>
      </c>
      <c r="L22" s="19">
        <v>247.96</v>
      </c>
      <c r="M22" s="19">
        <v>0</v>
      </c>
      <c r="N22" s="19">
        <v>0</v>
      </c>
      <c r="O22" s="19">
        <v>0.06</v>
      </c>
      <c r="P22" s="19">
        <v>29</v>
      </c>
      <c r="Q22" s="19">
        <v>0</v>
      </c>
      <c r="R22" s="19">
        <v>3070.514</v>
      </c>
      <c r="S22" s="17" t="s">
        <v>85</v>
      </c>
      <c r="T22" s="19">
        <v>0</v>
      </c>
      <c r="U22" s="20">
        <v>0</v>
      </c>
      <c r="V22" s="19">
        <v>4431.18</v>
      </c>
      <c r="W22" s="20">
        <v>1</v>
      </c>
      <c r="X22" s="19">
        <v>4431.18</v>
      </c>
      <c r="Y22" s="20">
        <v>1</v>
      </c>
      <c r="Z22" s="16">
        <v>526.26</v>
      </c>
      <c r="AA22" s="16">
        <v>0</v>
      </c>
      <c r="AB22" s="20">
        <v>0</v>
      </c>
      <c r="AC22" s="16">
        <v>954.09</v>
      </c>
      <c r="AD22" s="17">
        <v>0</v>
      </c>
      <c r="AE22" s="17">
        <v>0</v>
      </c>
      <c r="AF22" s="18">
        <v>0</v>
      </c>
      <c r="AG22" s="17">
        <v>0</v>
      </c>
      <c r="AH22" s="19">
        <v>4010.73</v>
      </c>
      <c r="AI22" s="19">
        <v>3070.514</v>
      </c>
      <c r="AJ22" s="20">
        <v>0.765574845477008</v>
      </c>
      <c r="AK22" s="19">
        <v>940.216</v>
      </c>
      <c r="AL22" s="16">
        <v>0</v>
      </c>
      <c r="AM22" s="16">
        <v>538</v>
      </c>
      <c r="AN22" s="16">
        <v>0</v>
      </c>
      <c r="AO22" s="16">
        <v>0</v>
      </c>
      <c r="AP22" s="16">
        <v>0</v>
      </c>
      <c r="AQ22" s="17">
        <v>2002</v>
      </c>
      <c r="AR22" s="17">
        <v>0</v>
      </c>
      <c r="AS22" s="20">
        <v>0</v>
      </c>
      <c r="AT22" s="17">
        <v>0</v>
      </c>
      <c r="AU22" s="17">
        <v>0</v>
      </c>
      <c r="AV22" s="20">
        <v>0</v>
      </c>
      <c r="AW22" s="16">
        <v>538</v>
      </c>
      <c r="AX22" s="20">
        <v>1</v>
      </c>
      <c r="AY22" s="16">
        <v>0</v>
      </c>
      <c r="AZ22" s="20">
        <v>0</v>
      </c>
      <c r="BA22" s="17">
        <v>32</v>
      </c>
      <c r="BB22" s="17">
        <v>0</v>
      </c>
      <c r="BC22" s="20">
        <v>0</v>
      </c>
      <c r="BD22" s="17">
        <v>7</v>
      </c>
      <c r="BE22" s="21">
        <v>0.21875000000000003</v>
      </c>
      <c r="BF22" s="17">
        <v>1</v>
      </c>
      <c r="BG22" s="20">
        <v>0.03125</v>
      </c>
      <c r="BH22" s="17">
        <v>18</v>
      </c>
      <c r="BI22" s="16">
        <v>243</v>
      </c>
      <c r="BJ22" s="17">
        <v>1</v>
      </c>
      <c r="BK22" s="17">
        <v>2</v>
      </c>
      <c r="BL22" s="17">
        <v>4</v>
      </c>
      <c r="BM22" s="16">
        <v>5199</v>
      </c>
      <c r="BN22" s="16" t="s">
        <v>86</v>
      </c>
      <c r="BO22" s="16">
        <v>3968</v>
      </c>
      <c r="BP22" s="16">
        <v>12</v>
      </c>
      <c r="BQ22" s="16">
        <v>506</v>
      </c>
      <c r="BR22" s="16">
        <v>0</v>
      </c>
      <c r="BS22" s="16">
        <v>0</v>
      </c>
      <c r="BT22" s="16">
        <v>0</v>
      </c>
      <c r="BU22" s="17" t="s">
        <v>85</v>
      </c>
      <c r="BV22" s="17" t="s">
        <v>85</v>
      </c>
      <c r="BW22" s="16">
        <v>35</v>
      </c>
      <c r="BX22" s="16">
        <v>466</v>
      </c>
      <c r="BY22" s="16">
        <v>1025</v>
      </c>
    </row>
    <row r="23" spans="1:77" ht="15">
      <c r="A23" s="15" t="s">
        <v>108</v>
      </c>
      <c r="B23" s="16">
        <v>1922342</v>
      </c>
      <c r="C23" s="17">
        <v>5</v>
      </c>
      <c r="D23" s="17">
        <v>5</v>
      </c>
      <c r="E23" s="18" t="s">
        <v>86</v>
      </c>
      <c r="F23" s="18" t="s">
        <v>86</v>
      </c>
      <c r="G23" s="18" t="s">
        <v>86</v>
      </c>
      <c r="H23" s="18" t="s">
        <v>86</v>
      </c>
      <c r="I23" s="17">
        <v>0</v>
      </c>
      <c r="J23" s="17">
        <v>9</v>
      </c>
      <c r="K23" s="19">
        <v>641.05</v>
      </c>
      <c r="L23" s="19">
        <v>641.05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6561.05</v>
      </c>
      <c r="S23" s="17" t="s">
        <v>85</v>
      </c>
      <c r="T23" s="19">
        <v>678.65</v>
      </c>
      <c r="U23" s="20">
        <v>1</v>
      </c>
      <c r="V23" s="19">
        <v>5126.15</v>
      </c>
      <c r="W23" s="20">
        <v>0.7813002491979181</v>
      </c>
      <c r="X23" s="19">
        <v>6561.05</v>
      </c>
      <c r="Y23" s="20">
        <v>1</v>
      </c>
      <c r="Z23" s="16">
        <v>1750</v>
      </c>
      <c r="AA23" s="16">
        <v>1750</v>
      </c>
      <c r="AB23" s="20">
        <v>1</v>
      </c>
      <c r="AC23" s="16">
        <v>1750</v>
      </c>
      <c r="AD23" s="17">
        <v>0</v>
      </c>
      <c r="AE23" s="17">
        <v>0</v>
      </c>
      <c r="AF23" s="18">
        <v>0</v>
      </c>
      <c r="AG23" s="17">
        <v>0</v>
      </c>
      <c r="AH23" s="19">
        <v>5944</v>
      </c>
      <c r="AI23" s="19">
        <v>6561.05</v>
      </c>
      <c r="AJ23" s="20">
        <v>1.10381056527591</v>
      </c>
      <c r="AK23" s="19">
        <v>-617.05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7" t="s">
        <v>88</v>
      </c>
      <c r="AR23" s="17">
        <v>0</v>
      </c>
      <c r="AS23" s="20">
        <v>0</v>
      </c>
      <c r="AT23" s="17">
        <v>0</v>
      </c>
      <c r="AU23" s="17">
        <v>0</v>
      </c>
      <c r="AV23" s="20">
        <v>0</v>
      </c>
      <c r="AW23" s="16">
        <v>0</v>
      </c>
      <c r="AX23" s="20">
        <v>0</v>
      </c>
      <c r="AY23" s="16">
        <v>0</v>
      </c>
      <c r="AZ23" s="20">
        <v>0</v>
      </c>
      <c r="BA23" s="17">
        <v>24</v>
      </c>
      <c r="BB23" s="17">
        <v>0</v>
      </c>
      <c r="BC23" s="20">
        <v>0</v>
      </c>
      <c r="BD23" s="17">
        <v>0</v>
      </c>
      <c r="BE23" s="21">
        <v>0</v>
      </c>
      <c r="BF23" s="17">
        <v>0</v>
      </c>
      <c r="BG23" s="20">
        <v>0</v>
      </c>
      <c r="BH23" s="17" t="s">
        <v>86</v>
      </c>
      <c r="BI23" s="16">
        <v>0</v>
      </c>
      <c r="BJ23" s="17">
        <v>0</v>
      </c>
      <c r="BK23" s="17">
        <v>0</v>
      </c>
      <c r="BL23" s="17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6">
        <v>0</v>
      </c>
      <c r="BU23" s="17" t="s">
        <v>85</v>
      </c>
      <c r="BV23" s="17" t="s">
        <v>85</v>
      </c>
      <c r="BW23" s="16">
        <v>0</v>
      </c>
      <c r="BX23" s="16">
        <v>0</v>
      </c>
      <c r="BY23" s="16">
        <v>0</v>
      </c>
    </row>
    <row r="24" spans="1:77" ht="15">
      <c r="A24" s="15" t="s">
        <v>109</v>
      </c>
      <c r="B24" s="16">
        <v>1800000</v>
      </c>
      <c r="C24" s="17">
        <v>5</v>
      </c>
      <c r="D24" s="17">
        <v>4</v>
      </c>
      <c r="E24" s="18" t="s">
        <v>86</v>
      </c>
      <c r="F24" s="18" t="s">
        <v>86</v>
      </c>
      <c r="G24" s="18" t="s">
        <v>86</v>
      </c>
      <c r="H24" s="18" t="s">
        <v>86</v>
      </c>
      <c r="I24" s="17">
        <v>6</v>
      </c>
      <c r="J24" s="17">
        <v>0</v>
      </c>
      <c r="K24" s="19">
        <v>184.01</v>
      </c>
      <c r="L24" s="19">
        <v>185.73</v>
      </c>
      <c r="M24" s="19">
        <v>0.772</v>
      </c>
      <c r="N24" s="19">
        <v>0</v>
      </c>
      <c r="O24" s="19">
        <v>0</v>
      </c>
      <c r="P24" s="19">
        <v>0</v>
      </c>
      <c r="Q24" s="19">
        <v>0</v>
      </c>
      <c r="R24" s="19">
        <v>4546.3</v>
      </c>
      <c r="S24" s="17" t="s">
        <v>91</v>
      </c>
      <c r="T24" s="19">
        <v>201.5</v>
      </c>
      <c r="U24" s="20">
        <v>1.08490820007538</v>
      </c>
      <c r="V24" s="19">
        <v>4513.17</v>
      </c>
      <c r="W24" s="20">
        <v>0.99271275542749</v>
      </c>
      <c r="X24" s="19">
        <v>4546.3</v>
      </c>
      <c r="Y24" s="20">
        <v>1</v>
      </c>
      <c r="Z24" s="16">
        <v>250</v>
      </c>
      <c r="AA24" s="16">
        <v>250</v>
      </c>
      <c r="AB24" s="20">
        <v>1</v>
      </c>
      <c r="AC24" s="16" t="s">
        <v>86</v>
      </c>
      <c r="AD24" s="17">
        <v>0</v>
      </c>
      <c r="AE24" s="17">
        <v>0</v>
      </c>
      <c r="AF24" s="18">
        <v>0</v>
      </c>
      <c r="AG24" s="17">
        <v>0</v>
      </c>
      <c r="AH24" s="19">
        <v>6750.81</v>
      </c>
      <c r="AI24" s="19">
        <v>4546.3</v>
      </c>
      <c r="AJ24" s="20">
        <v>0.673445112512424</v>
      </c>
      <c r="AK24" s="19">
        <v>2204.51</v>
      </c>
      <c r="AL24" s="16">
        <v>121875</v>
      </c>
      <c r="AM24" s="16">
        <v>121875</v>
      </c>
      <c r="AN24" s="16">
        <v>0</v>
      </c>
      <c r="AO24" s="16">
        <v>0</v>
      </c>
      <c r="AP24" s="16">
        <v>0</v>
      </c>
      <c r="AQ24" s="17" t="s">
        <v>88</v>
      </c>
      <c r="AR24" s="17">
        <v>0</v>
      </c>
      <c r="AS24" s="20">
        <v>0</v>
      </c>
      <c r="AT24" s="17">
        <v>0</v>
      </c>
      <c r="AU24" s="17">
        <v>0</v>
      </c>
      <c r="AV24" s="20">
        <v>0</v>
      </c>
      <c r="AW24" s="16">
        <v>121875</v>
      </c>
      <c r="AX24" s="20">
        <v>1</v>
      </c>
      <c r="AY24" s="16">
        <v>0</v>
      </c>
      <c r="AZ24" s="20">
        <v>0</v>
      </c>
      <c r="BA24" s="17">
        <v>0</v>
      </c>
      <c r="BB24" s="17">
        <v>0</v>
      </c>
      <c r="BC24" s="20">
        <v>0</v>
      </c>
      <c r="BD24" s="17">
        <v>0</v>
      </c>
      <c r="BE24" s="21">
        <v>0</v>
      </c>
      <c r="BF24" s="17">
        <v>0</v>
      </c>
      <c r="BG24" s="20">
        <v>0</v>
      </c>
      <c r="BH24" s="17">
        <v>0</v>
      </c>
      <c r="BI24" s="16">
        <v>297</v>
      </c>
      <c r="BJ24" s="17">
        <v>2</v>
      </c>
      <c r="BK24" s="17">
        <v>0</v>
      </c>
      <c r="BL24" s="17">
        <v>0</v>
      </c>
      <c r="BM24" s="16">
        <v>0</v>
      </c>
      <c r="BN24" s="16">
        <v>0</v>
      </c>
      <c r="BO24" s="16">
        <v>0</v>
      </c>
      <c r="BP24" s="16">
        <v>0</v>
      </c>
      <c r="BQ24" s="16">
        <v>0</v>
      </c>
      <c r="BR24" s="16">
        <v>0</v>
      </c>
      <c r="BS24" s="16">
        <v>0</v>
      </c>
      <c r="BT24" s="16">
        <v>0</v>
      </c>
      <c r="BU24" s="17" t="s">
        <v>85</v>
      </c>
      <c r="BV24" s="17" t="s">
        <v>85</v>
      </c>
      <c r="BW24" s="16">
        <v>0</v>
      </c>
      <c r="BX24" s="16">
        <v>479</v>
      </c>
      <c r="BY24" s="16">
        <v>479</v>
      </c>
    </row>
    <row r="25" spans="1:77" ht="13.5" customHeight="1">
      <c r="A25" s="15" t="s">
        <v>110</v>
      </c>
      <c r="B25" s="16">
        <v>6272467</v>
      </c>
      <c r="C25" s="17">
        <v>8</v>
      </c>
      <c r="D25" s="17">
        <v>8</v>
      </c>
      <c r="E25" s="18" t="s">
        <v>86</v>
      </c>
      <c r="F25" s="18" t="s">
        <v>86</v>
      </c>
      <c r="G25" s="18" t="s">
        <v>86</v>
      </c>
      <c r="H25" s="18" t="s">
        <v>86</v>
      </c>
      <c r="I25" s="17">
        <v>0</v>
      </c>
      <c r="J25" s="17">
        <v>0</v>
      </c>
      <c r="K25" s="19">
        <v>1231.62</v>
      </c>
      <c r="L25" s="19">
        <v>1150.65</v>
      </c>
      <c r="M25" s="19">
        <v>0</v>
      </c>
      <c r="N25" s="19">
        <v>0</v>
      </c>
      <c r="O25" s="19">
        <v>80.9</v>
      </c>
      <c r="P25" s="19">
        <v>0</v>
      </c>
      <c r="Q25" s="19">
        <v>0</v>
      </c>
      <c r="R25" s="19">
        <v>16547.71</v>
      </c>
      <c r="S25" s="17" t="s">
        <v>91</v>
      </c>
      <c r="T25" s="19">
        <v>357</v>
      </c>
      <c r="U25" s="20">
        <v>0.28987860825788603</v>
      </c>
      <c r="V25" s="19">
        <v>16547</v>
      </c>
      <c r="W25" s="20">
        <v>0.99995709376101</v>
      </c>
      <c r="X25" s="19">
        <v>16547</v>
      </c>
      <c r="Y25" s="20">
        <v>0.99995709376101</v>
      </c>
      <c r="Z25" s="16">
        <v>2238</v>
      </c>
      <c r="AA25" s="16">
        <v>0</v>
      </c>
      <c r="AB25" s="20">
        <v>0</v>
      </c>
      <c r="AC25" s="16">
        <v>2354</v>
      </c>
      <c r="AD25" s="17">
        <v>0</v>
      </c>
      <c r="AE25" s="17">
        <v>0</v>
      </c>
      <c r="AF25" s="18">
        <v>0</v>
      </c>
      <c r="AG25" s="17">
        <v>0</v>
      </c>
      <c r="AH25" s="19">
        <v>21400</v>
      </c>
      <c r="AI25" s="19">
        <v>16547.71</v>
      </c>
      <c r="AJ25" s="20">
        <v>0.773257476635514</v>
      </c>
      <c r="AK25" s="19">
        <v>4852.29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7" t="s">
        <v>88</v>
      </c>
      <c r="AR25" s="17">
        <v>0</v>
      </c>
      <c r="AS25" s="20">
        <v>0</v>
      </c>
      <c r="AT25" s="17">
        <v>0</v>
      </c>
      <c r="AU25" s="17">
        <v>0</v>
      </c>
      <c r="AV25" s="20">
        <v>0</v>
      </c>
      <c r="AW25" s="16">
        <v>0</v>
      </c>
      <c r="AX25" s="20">
        <v>0</v>
      </c>
      <c r="AY25" s="16">
        <v>0</v>
      </c>
      <c r="AZ25" s="20">
        <v>0</v>
      </c>
      <c r="BA25" s="17" t="s">
        <v>86</v>
      </c>
      <c r="BB25" s="17" t="s">
        <v>86</v>
      </c>
      <c r="BC25" s="20" t="s">
        <v>88</v>
      </c>
      <c r="BD25" s="17" t="s">
        <v>86</v>
      </c>
      <c r="BE25" s="21" t="s">
        <v>88</v>
      </c>
      <c r="BF25" s="17" t="s">
        <v>86</v>
      </c>
      <c r="BG25" s="20" t="s">
        <v>88</v>
      </c>
      <c r="BH25" s="17">
        <v>84</v>
      </c>
      <c r="BI25" s="16">
        <v>1648</v>
      </c>
      <c r="BJ25" s="17">
        <v>0</v>
      </c>
      <c r="BK25" s="17">
        <v>0</v>
      </c>
      <c r="BL25" s="17">
        <v>0</v>
      </c>
      <c r="BM25" s="16">
        <v>0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6">
        <v>0</v>
      </c>
      <c r="BU25" s="17" t="s">
        <v>85</v>
      </c>
      <c r="BV25" s="17" t="s">
        <v>85</v>
      </c>
      <c r="BW25" s="16">
        <v>0</v>
      </c>
      <c r="BX25" s="16">
        <v>0</v>
      </c>
      <c r="BY25" s="16">
        <v>84</v>
      </c>
    </row>
    <row r="26" spans="1:77" ht="13.5" customHeight="1">
      <c r="A26" s="15"/>
      <c r="B26" s="16"/>
      <c r="C26" s="17"/>
      <c r="D26" s="17"/>
      <c r="E26" s="18"/>
      <c r="F26" s="18"/>
      <c r="G26" s="18"/>
      <c r="H26" s="18"/>
      <c r="I26" s="17"/>
      <c r="J26" s="17"/>
      <c r="K26" s="19"/>
      <c r="L26" s="19"/>
      <c r="M26" s="19"/>
      <c r="N26" s="19"/>
      <c r="O26" s="19"/>
      <c r="P26" s="19"/>
      <c r="Q26" s="19"/>
      <c r="R26" s="19"/>
      <c r="S26" s="17"/>
      <c r="T26" s="19"/>
      <c r="U26" s="20"/>
      <c r="V26" s="19"/>
      <c r="W26" s="20"/>
      <c r="X26" s="19"/>
      <c r="Y26" s="20"/>
      <c r="Z26" s="16"/>
      <c r="AA26" s="16"/>
      <c r="AB26" s="20"/>
      <c r="AC26" s="16"/>
      <c r="AD26" s="17"/>
      <c r="AE26" s="17"/>
      <c r="AF26" s="18"/>
      <c r="AG26" s="17"/>
      <c r="AH26" s="19"/>
      <c r="AI26" s="19"/>
      <c r="AJ26" s="20"/>
      <c r="AK26" s="19"/>
      <c r="AL26" s="16"/>
      <c r="AM26" s="16"/>
      <c r="AN26" s="16"/>
      <c r="AO26" s="16"/>
      <c r="AP26" s="16"/>
      <c r="AQ26" s="17"/>
      <c r="AR26" s="17"/>
      <c r="AS26" s="20"/>
      <c r="AT26" s="17"/>
      <c r="AU26" s="17"/>
      <c r="AV26" s="20"/>
      <c r="AW26" s="16"/>
      <c r="AX26" s="20"/>
      <c r="AY26" s="16"/>
      <c r="AZ26" s="20"/>
      <c r="BA26" s="17"/>
      <c r="BB26" s="17"/>
      <c r="BC26" s="20"/>
      <c r="BD26" s="17"/>
      <c r="BE26" s="21"/>
      <c r="BF26" s="17"/>
      <c r="BG26" s="20"/>
      <c r="BH26" s="17"/>
      <c r="BI26" s="16"/>
      <c r="BJ26" s="17"/>
      <c r="BK26" s="17"/>
      <c r="BL26" s="17"/>
      <c r="BM26" s="16"/>
      <c r="BN26" s="16"/>
      <c r="BO26" s="16"/>
      <c r="BP26" s="16"/>
      <c r="BQ26" s="16"/>
      <c r="BR26" s="16"/>
      <c r="BS26" s="16"/>
      <c r="BT26" s="16"/>
      <c r="BU26" s="17"/>
      <c r="BV26" s="17"/>
      <c r="BW26" s="16"/>
      <c r="BX26" s="16"/>
      <c r="BY26" s="16"/>
    </row>
    <row r="27" spans="2:32" s="3" customFormat="1" ht="13.5" customHeight="1">
      <c r="B27" s="22"/>
      <c r="AF27" s="6"/>
    </row>
    <row r="28" spans="2:32" s="3" customFormat="1" ht="13.5" customHeight="1">
      <c r="B28" s="22"/>
      <c r="AF28" s="6"/>
    </row>
    <row r="29" spans="1:78" ht="13.5" customHeight="1">
      <c r="A29" s="23" t="s">
        <v>111</v>
      </c>
      <c r="B29" s="24"/>
      <c r="C29" s="25">
        <f>SUM(C3:C25)</f>
        <v>99</v>
      </c>
      <c r="D29" s="25">
        <f>SUM(D3:D25)</f>
        <v>89.2</v>
      </c>
      <c r="E29" s="26">
        <f>SUM(E3:E25)</f>
        <v>167412.21</v>
      </c>
      <c r="F29" s="26">
        <f>SUM(F3:F25)</f>
        <v>261069.75</v>
      </c>
      <c r="G29" s="26">
        <f>SUM(G3:G25)</f>
        <v>18293</v>
      </c>
      <c r="H29" s="26">
        <f>SUM(H3:H25)</f>
        <v>594833.16</v>
      </c>
      <c r="I29" s="25">
        <f>SUM(I3:I25)</f>
        <v>6</v>
      </c>
      <c r="J29" s="25">
        <f>SUM(J3:J25)</f>
        <v>10</v>
      </c>
      <c r="K29" s="25">
        <f>SUM(K3:K25)</f>
        <v>8209.94</v>
      </c>
      <c r="L29" s="25">
        <f>SUM(L3:L25)</f>
        <v>8215.02</v>
      </c>
      <c r="M29" s="25">
        <f>SUM(M3:M25)</f>
        <v>66636.5236</v>
      </c>
      <c r="N29" s="25">
        <f>SUM(N3:N25)</f>
        <v>111</v>
      </c>
      <c r="O29" s="25">
        <f>SUM(O3:O25)</f>
        <v>106.48</v>
      </c>
      <c r="P29" s="25">
        <f>SUM(P3:P25)</f>
        <v>145</v>
      </c>
      <c r="Q29" s="25">
        <f>SUM(Q3:Q25)</f>
        <v>21.32</v>
      </c>
      <c r="R29" s="25">
        <f>SUM(R3:R25)</f>
        <v>127064.594</v>
      </c>
      <c r="S29" s="25"/>
      <c r="T29" s="25">
        <f>SUM(T3:T25)</f>
        <v>7315.68</v>
      </c>
      <c r="U29" s="25"/>
      <c r="V29" s="25">
        <f>SUM(V3:V25)</f>
        <v>105398.54</v>
      </c>
      <c r="W29" s="25"/>
      <c r="X29" s="25">
        <f>SUM(X3:X25)</f>
        <v>113735.96</v>
      </c>
      <c r="Y29" s="25"/>
      <c r="Z29" s="25">
        <f>SUM(Z3:Z25)</f>
        <v>19673.49</v>
      </c>
      <c r="AA29" s="25">
        <f>SUM(AA3:AA25)</f>
        <v>10341.35</v>
      </c>
      <c r="AB29" s="25"/>
      <c r="AC29" s="25">
        <f>SUM(AC3:AC25)</f>
        <v>29422.98</v>
      </c>
      <c r="AD29" s="25">
        <f>SUM(AD3:AD25)</f>
        <v>0</v>
      </c>
      <c r="AE29" s="25">
        <f>SUM(AE3:AE25)</f>
        <v>0</v>
      </c>
      <c r="AF29" s="27">
        <f>SUM(AF3:AF25)</f>
        <v>0</v>
      </c>
      <c r="AG29" s="25">
        <f>SUM(AG3:AG25)</f>
        <v>0</v>
      </c>
      <c r="AH29" s="25">
        <f>SUM(AH3:AH25)</f>
        <v>162521.03</v>
      </c>
      <c r="AI29" s="25">
        <f>SUM(AI3:AI25)</f>
        <v>127064.594</v>
      </c>
      <c r="AJ29" s="25"/>
      <c r="AK29" s="25">
        <f>SUM(AK3:AK25)</f>
        <v>38744.906</v>
      </c>
      <c r="AL29" s="25">
        <f>SUM(AL3:AL25)</f>
        <v>121975</v>
      </c>
      <c r="AM29" s="25">
        <f>SUM(AM3:AM25)</f>
        <v>188948</v>
      </c>
      <c r="AN29" s="25">
        <f>SUM(AN3:AN25)</f>
        <v>892</v>
      </c>
      <c r="AO29" s="25">
        <f>SUM(AO3:AO25)</f>
        <v>12412</v>
      </c>
      <c r="AP29" s="25">
        <f>SUM(AP3:AP25)</f>
        <v>0</v>
      </c>
      <c r="AQ29" s="25"/>
      <c r="AR29" s="25">
        <f>SUM(AR3:AR25)</f>
        <v>60</v>
      </c>
      <c r="AS29" s="25"/>
      <c r="AT29" s="25">
        <f>SUM(AT3:AT25)</f>
        <v>107</v>
      </c>
      <c r="AU29" s="25">
        <f>SUM(AU3:AU25)</f>
        <v>0</v>
      </c>
      <c r="AV29" s="25"/>
      <c r="AW29" s="25">
        <f>SUM(AW3:AW25)</f>
        <v>188948</v>
      </c>
      <c r="AX29" s="25"/>
      <c r="AY29" s="25">
        <f>SUM(AY3:AY25)</f>
        <v>11597</v>
      </c>
      <c r="AZ29" s="25"/>
      <c r="BA29" s="25">
        <f>SUM(BA3:BA25)</f>
        <v>1404</v>
      </c>
      <c r="BB29" s="25">
        <f>SUM(BB3:BB25)</f>
        <v>0</v>
      </c>
      <c r="BC29" s="25"/>
      <c r="BD29" s="25">
        <f>SUM(BD3:BD25)</f>
        <v>48</v>
      </c>
      <c r="BE29" s="25"/>
      <c r="BF29" s="25">
        <f>SUM(BF3:BF25)</f>
        <v>58</v>
      </c>
      <c r="BG29" s="25"/>
      <c r="BH29" s="25">
        <f>SUM(BH3:BH25)</f>
        <v>435</v>
      </c>
      <c r="BI29" s="25">
        <f>SUM(BI3:BI25)</f>
        <v>9239</v>
      </c>
      <c r="BJ29" s="25">
        <f>SUM(BJ3:BJ25)</f>
        <v>120</v>
      </c>
      <c r="BK29" s="25">
        <f>SUM(BK3:BK25)</f>
        <v>6</v>
      </c>
      <c r="BL29" s="25">
        <f>SUM(BL3:BL25)</f>
        <v>54</v>
      </c>
      <c r="BM29" s="25">
        <f>SUM(BM3:BM25)</f>
        <v>6442</v>
      </c>
      <c r="BN29" s="25">
        <f>SUM(BN3:BN25)</f>
        <v>0</v>
      </c>
      <c r="BO29" s="25">
        <f>SUM(BO3:BO25)</f>
        <v>4919</v>
      </c>
      <c r="BP29" s="25">
        <f>SUM(BP3:BP25)</f>
        <v>13</v>
      </c>
      <c r="BQ29" s="25">
        <f>SUM(BQ3:BQ25)</f>
        <v>536</v>
      </c>
      <c r="BR29" s="25">
        <f>SUM(BR3:BR25)</f>
        <v>0</v>
      </c>
      <c r="BS29" s="25">
        <f>SUM(BS3:BS25)</f>
        <v>2</v>
      </c>
      <c r="BT29" s="25">
        <f>SUM(BT3:BT25)</f>
        <v>0</v>
      </c>
      <c r="BU29" s="25"/>
      <c r="BV29" s="25"/>
      <c r="BW29" s="25">
        <f>SUM(BW3:BW25)</f>
        <v>69</v>
      </c>
      <c r="BX29" s="25">
        <f>SUM(BX3:BX25)</f>
        <v>1391</v>
      </c>
      <c r="BY29" s="25">
        <f>SUM(BY3:BY25)</f>
        <v>2431</v>
      </c>
      <c r="BZ29" s="28"/>
    </row>
    <row r="30" spans="1:78" ht="13.5" customHeight="1">
      <c r="A30" s="29" t="s">
        <v>112</v>
      </c>
      <c r="B30" s="24"/>
      <c r="C30" s="30">
        <f>AVERAGE(C3:C25)</f>
        <v>4.30434782608696</v>
      </c>
      <c r="D30" s="30">
        <f>AVERAGE(D3:D25)</f>
        <v>3.87826086956522</v>
      </c>
      <c r="E30" s="31">
        <f>AVERAGE(E3:E25)</f>
        <v>13951.0175</v>
      </c>
      <c r="F30" s="31">
        <f>AVERAGE(F3:F25)</f>
        <v>26106.975</v>
      </c>
      <c r="G30" s="31">
        <f>AVERAGE(G3:G25)</f>
        <v>1663</v>
      </c>
      <c r="H30" s="31">
        <f>AVERAGE(H3:H25)</f>
        <v>59483.316</v>
      </c>
      <c r="I30" s="30">
        <f>AVERAGE(I3:I25)</f>
        <v>0.260869565217391</v>
      </c>
      <c r="J30" s="30">
        <f>AVERAGE(J3:J25)</f>
        <v>0.43478260869565205</v>
      </c>
      <c r="K30" s="30">
        <f>AVERAGE(K3:K25)</f>
        <v>373.179090909091</v>
      </c>
      <c r="L30" s="30">
        <f>AVERAGE(L3:L25)</f>
        <v>357.174782608696</v>
      </c>
      <c r="M30" s="30">
        <f>AVERAGE(M3:M25)</f>
        <v>2897.24015652174</v>
      </c>
      <c r="N30" s="30">
        <f>AVERAGE(N3:N25)</f>
        <v>4.82608695652174</v>
      </c>
      <c r="O30" s="30">
        <f>AVERAGE(O3:O25)</f>
        <v>4.6295652173913</v>
      </c>
      <c r="P30" s="30">
        <f>AVERAGE(P3:P25)</f>
        <v>6.30434782608696</v>
      </c>
      <c r="Q30" s="30">
        <f>AVERAGE(Q3:Q25)</f>
        <v>0.92695652173913</v>
      </c>
      <c r="R30" s="30">
        <f>AVERAGE(R3:R25)</f>
        <v>5524.54756521739</v>
      </c>
      <c r="S30" s="30"/>
      <c r="T30" s="30">
        <f>AVERAGE(T3:T25)</f>
        <v>318.073043478261</v>
      </c>
      <c r="U30" s="30"/>
      <c r="V30" s="30">
        <f>AVERAGE(V3:V25)</f>
        <v>5547.29157894737</v>
      </c>
      <c r="W30" s="30"/>
      <c r="X30" s="30">
        <f>AVERAGE(X3:X25)</f>
        <v>5986.10315789474</v>
      </c>
      <c r="Y30" s="30"/>
      <c r="Z30" s="30">
        <f>AVERAGE(Z3:Z25)</f>
        <v>936.832857142857</v>
      </c>
      <c r="AA30" s="30">
        <f>AVERAGE(AA3:AA25)</f>
        <v>492.445238095238</v>
      </c>
      <c r="AB30" s="30"/>
      <c r="AC30" s="30">
        <f>AVERAGE(AC3:AC25)</f>
        <v>1471.149</v>
      </c>
      <c r="AD30" s="30">
        <f>AVERAGE(AD3:AD25)</f>
        <v>0</v>
      </c>
      <c r="AE30" s="30">
        <f>AVERAGE(AE3:AE25)</f>
        <v>0</v>
      </c>
      <c r="AF30" s="32">
        <f>AVERAGE(AF3:AF25)</f>
        <v>0</v>
      </c>
      <c r="AG30" s="30">
        <f>AVERAGE(AG3:AG25)</f>
        <v>0</v>
      </c>
      <c r="AH30" s="30">
        <f>AVERAGE(AH3:AH25)</f>
        <v>7387.31954545455</v>
      </c>
      <c r="AI30" s="30">
        <f>AVERAGE(AI3:AI25)</f>
        <v>5524.54756521739</v>
      </c>
      <c r="AJ30" s="30"/>
      <c r="AK30" s="30">
        <f>AVERAGE(AK3:AK25)</f>
        <v>1761.13209090909</v>
      </c>
      <c r="AL30" s="30">
        <f>AVERAGE(AL3:AL25)</f>
        <v>5303.26086956522</v>
      </c>
      <c r="AM30" s="30">
        <f>AVERAGE(AM3:AM25)</f>
        <v>8215.13043478261</v>
      </c>
      <c r="AN30" s="30">
        <f>AVERAGE(AN3:AN25)</f>
        <v>38.7826086956522</v>
      </c>
      <c r="AO30" s="30">
        <f>AVERAGE(AO3:AO25)</f>
        <v>539.652173913044</v>
      </c>
      <c r="AP30" s="30">
        <f>AVERAGE(AP3:AP25)</f>
        <v>0</v>
      </c>
      <c r="AQ30" s="30"/>
      <c r="AR30" s="30">
        <f>AVERAGE(AR3:AR25)</f>
        <v>2.60869565217391</v>
      </c>
      <c r="AS30" s="30"/>
      <c r="AT30" s="30">
        <f>AVERAGE(AT3:AT25)</f>
        <v>4.65217391304348</v>
      </c>
      <c r="AU30" s="30">
        <f>AVERAGE(AU3:AU25)</f>
        <v>0</v>
      </c>
      <c r="AV30" s="30"/>
      <c r="AW30" s="30">
        <f>AVERAGE(AW3:AW25)</f>
        <v>8215.13043478261</v>
      </c>
      <c r="AX30" s="30"/>
      <c r="AY30" s="30">
        <f>AVERAGE(AY3:AY25)</f>
        <v>504.217391304348</v>
      </c>
      <c r="AZ30" s="30"/>
      <c r="BA30" s="30">
        <f>AVERAGE(BA3:BA25)</f>
        <v>63.8181818181818</v>
      </c>
      <c r="BB30" s="30">
        <f>AVERAGE(BB3:BB25)</f>
        <v>0</v>
      </c>
      <c r="BC30" s="30"/>
      <c r="BD30" s="30">
        <f>AVERAGE(BD3:BD25)</f>
        <v>2.28571428571429</v>
      </c>
      <c r="BE30" s="30"/>
      <c r="BF30" s="30">
        <f>AVERAGE(BF3:BF25)</f>
        <v>2.76190476190476</v>
      </c>
      <c r="BG30" s="30"/>
      <c r="BH30" s="30">
        <f>AVERAGE(BH3:BH25)</f>
        <v>25.5882352941176</v>
      </c>
      <c r="BI30" s="30">
        <f>AVERAGE(BI3:BI25)</f>
        <v>401.695652173913</v>
      </c>
      <c r="BJ30" s="30">
        <f>AVERAGE(BJ3:BJ25)</f>
        <v>5.21739130434783</v>
      </c>
      <c r="BK30" s="30">
        <f>AVERAGE(BK3:BK25)</f>
        <v>0.260869565217391</v>
      </c>
      <c r="BL30" s="30">
        <f>AVERAGE(BL3:BL25)</f>
        <v>2.34782608695652</v>
      </c>
      <c r="BM30" s="30">
        <f>AVERAGE(BM3:BM25)</f>
        <v>306.761904761905</v>
      </c>
      <c r="BN30" s="30">
        <f>AVERAGE(BN3:BN25)</f>
        <v>0</v>
      </c>
      <c r="BO30" s="30">
        <f>AVERAGE(BO3:BO25)</f>
        <v>234.238095238095</v>
      </c>
      <c r="BP30" s="30">
        <f>AVERAGE(BP3:BP25)</f>
        <v>0.565217391304348</v>
      </c>
      <c r="BQ30" s="30">
        <f>AVERAGE(BQ3:BQ25)</f>
        <v>23.304347826087</v>
      </c>
      <c r="BR30" s="30">
        <f>AVERAGE(BR3:BR25)</f>
        <v>0</v>
      </c>
      <c r="BS30" s="30">
        <f>AVERAGE(BS3:BS25)</f>
        <v>0.0869565217391304</v>
      </c>
      <c r="BT30" s="30">
        <f>AVERAGE(BT3:BT25)</f>
        <v>0</v>
      </c>
      <c r="BU30" s="30"/>
      <c r="BV30" s="30"/>
      <c r="BW30" s="30">
        <f>AVERAGE(BW3:BW25)</f>
        <v>3</v>
      </c>
      <c r="BX30" s="30">
        <f>AVERAGE(BX3:BX25)</f>
        <v>60.4782608695652</v>
      </c>
      <c r="BY30" s="30">
        <f>AVERAGE(BY3:BY25)</f>
        <v>105.695652173913</v>
      </c>
      <c r="BZ30" s="28"/>
    </row>
    <row r="31" spans="1:78" ht="13.5" customHeight="1">
      <c r="A31" s="29" t="s">
        <v>113</v>
      </c>
      <c r="B31" s="24"/>
      <c r="C31" s="30">
        <f>MEDIAN(C3:C27)</f>
        <v>3</v>
      </c>
      <c r="D31" s="30">
        <f>MEDIAN(D3:D27)</f>
        <v>2.75</v>
      </c>
      <c r="E31" s="31">
        <f>MEDIAN(E3:E27)</f>
        <v>0</v>
      </c>
      <c r="F31" s="31">
        <f>MEDIAN(F3:F27)</f>
        <v>18429.82</v>
      </c>
      <c r="G31" s="31">
        <f>MEDIAN(G3:G27)</f>
        <v>0</v>
      </c>
      <c r="H31" s="31">
        <f>MEDIAN(H3:H27)</f>
        <v>0</v>
      </c>
      <c r="I31" s="30">
        <f>MEDIAN(I3:I27)</f>
        <v>0</v>
      </c>
      <c r="J31" s="30">
        <f>MEDIAN(J3:J27)</f>
        <v>0</v>
      </c>
      <c r="K31" s="30">
        <f>MEDIAN(K3:K27)</f>
        <v>265.175</v>
      </c>
      <c r="L31" s="30">
        <f>MEDIAN(L3:L27)</f>
        <v>270.71</v>
      </c>
      <c r="M31" s="30">
        <f>MEDIAN(M3:M27)</f>
        <v>0</v>
      </c>
      <c r="N31" s="30">
        <f>MEDIAN(N3:N27)</f>
        <v>0</v>
      </c>
      <c r="O31" s="30">
        <f>MEDIAN(O3:O27)</f>
        <v>0</v>
      </c>
      <c r="P31" s="30">
        <f>MEDIAN(P3:P27)</f>
        <v>0</v>
      </c>
      <c r="Q31" s="30">
        <f>MEDIAN(Q3:Q27)</f>
        <v>0</v>
      </c>
      <c r="R31" s="30">
        <f>MEDIAN(R3:R27)</f>
        <v>3996.05</v>
      </c>
      <c r="S31" s="30"/>
      <c r="T31" s="30">
        <f>MEDIAN(T3:T27)</f>
        <v>294</v>
      </c>
      <c r="U31" s="30"/>
      <c r="V31" s="30">
        <f>MEDIAN(V3:V27)</f>
        <v>4513.17</v>
      </c>
      <c r="W31" s="30"/>
      <c r="X31" s="30">
        <f>MEDIAN(X3:X27)</f>
        <v>4546.3</v>
      </c>
      <c r="Y31" s="30"/>
      <c r="Z31" s="30">
        <f>MEDIAN(Z3:Z27)</f>
        <v>700</v>
      </c>
      <c r="AA31" s="30">
        <f>MEDIAN(AA3:AA27)</f>
        <v>302.23</v>
      </c>
      <c r="AB31" s="30"/>
      <c r="AC31" s="30">
        <f>MEDIAN(AC3:AC27)</f>
        <v>880.045</v>
      </c>
      <c r="AD31" s="30">
        <f>MEDIAN(AD3:AD27)</f>
        <v>0</v>
      </c>
      <c r="AE31" s="30">
        <f>MEDIAN(AE3:AE27)</f>
        <v>0</v>
      </c>
      <c r="AF31" s="32">
        <f>MEDIAN(AF3:AF27)</f>
        <v>0</v>
      </c>
      <c r="AG31" s="30">
        <f>MEDIAN(AG3:AG27)</f>
        <v>0</v>
      </c>
      <c r="AH31" s="30">
        <f>MEDIAN(AH3:AH27)</f>
        <v>5894</v>
      </c>
      <c r="AI31" s="30">
        <f>MEDIAN(AI3:AI27)</f>
        <v>3996.05</v>
      </c>
      <c r="AJ31" s="30"/>
      <c r="AK31" s="30">
        <f>MEDIAN(AK3:AK27)</f>
        <v>1213.77</v>
      </c>
      <c r="AL31" s="30">
        <f>MEDIAN(AL3:AL27)</f>
        <v>0</v>
      </c>
      <c r="AM31" s="30">
        <f>MEDIAN(AM3:AM27)</f>
        <v>0</v>
      </c>
      <c r="AN31" s="30">
        <f>MEDIAN(AN3:AN27)</f>
        <v>0</v>
      </c>
      <c r="AO31" s="30">
        <f>MEDIAN(AO3:AO27)</f>
        <v>0</v>
      </c>
      <c r="AP31" s="30">
        <f>MEDIAN(AP3:AP27)</f>
        <v>0</v>
      </c>
      <c r="AQ31" s="30"/>
      <c r="AR31" s="30">
        <f>MEDIAN(AR3:AR27)</f>
        <v>0</v>
      </c>
      <c r="AS31" s="30"/>
      <c r="AT31" s="30">
        <f>MEDIAN(AT3:AT27)</f>
        <v>0</v>
      </c>
      <c r="AU31" s="30">
        <f>MEDIAN(AU3:AU27)</f>
        <v>0</v>
      </c>
      <c r="AV31" s="30"/>
      <c r="AW31" s="30">
        <f>MEDIAN(AW3:AW27)</f>
        <v>0</v>
      </c>
      <c r="AX31" s="30"/>
      <c r="AY31" s="30">
        <f>MEDIAN(AY3:AY27)</f>
        <v>0</v>
      </c>
      <c r="AZ31" s="30"/>
      <c r="BA31" s="30">
        <f>MEDIAN(BA3:BA27)</f>
        <v>37.5</v>
      </c>
      <c r="BB31" s="30">
        <f>MEDIAN(BB3:BB27)</f>
        <v>0</v>
      </c>
      <c r="BC31" s="30"/>
      <c r="BD31" s="30">
        <f>MEDIAN(BD3:BD27)</f>
        <v>0</v>
      </c>
      <c r="BE31" s="30"/>
      <c r="BF31" s="30">
        <f>MEDIAN(BF3:BF27)</f>
        <v>0</v>
      </c>
      <c r="BG31" s="30"/>
      <c r="BH31" s="30">
        <f>MEDIAN(BH3:BH27)</f>
        <v>5</v>
      </c>
      <c r="BI31" s="30">
        <f>MEDIAN(BI3:BI27)</f>
        <v>254</v>
      </c>
      <c r="BJ31" s="30">
        <f>MEDIAN(BJ3:BJ27)</f>
        <v>0</v>
      </c>
      <c r="BK31" s="30">
        <f>MEDIAN(BK3:BK27)</f>
        <v>0</v>
      </c>
      <c r="BL31" s="30">
        <f>MEDIAN(BL3:BL27)</f>
        <v>0</v>
      </c>
      <c r="BM31" s="30">
        <f>MEDIAN(BM3:BM27)</f>
        <v>0</v>
      </c>
      <c r="BN31" s="30">
        <f>MEDIAN(BN3:BN27)</f>
        <v>0</v>
      </c>
      <c r="BO31" s="30">
        <f>MEDIAN(BO3:BO27)</f>
        <v>0</v>
      </c>
      <c r="BP31" s="30">
        <f>MEDIAN(BP3:BP27)</f>
        <v>0</v>
      </c>
      <c r="BQ31" s="30">
        <f>MEDIAN(BQ3:BQ27)</f>
        <v>0</v>
      </c>
      <c r="BR31" s="30">
        <f>MEDIAN(BR3:BR27)</f>
        <v>0</v>
      </c>
      <c r="BS31" s="30">
        <f>MEDIAN(BS3:BS27)</f>
        <v>0</v>
      </c>
      <c r="BT31" s="30">
        <f>MEDIAN(BT3:BT27)</f>
        <v>0</v>
      </c>
      <c r="BU31" s="30"/>
      <c r="BV31" s="30"/>
      <c r="BW31" s="30">
        <f>MEDIAN(BW3:BW27)</f>
        <v>0</v>
      </c>
      <c r="BX31" s="30">
        <f>MEDIAN(BX3:BX27)</f>
        <v>0</v>
      </c>
      <c r="BY31" s="30">
        <f>MEDIAN(BY3:BY27)</f>
        <v>1</v>
      </c>
      <c r="BZ31" s="28"/>
    </row>
    <row r="32" spans="1:78" ht="13.5" customHeight="1">
      <c r="A32" s="29" t="s">
        <v>114</v>
      </c>
      <c r="B32" s="24"/>
      <c r="C32" s="30">
        <f>MAX(C3:C25)</f>
        <v>12</v>
      </c>
      <c r="D32" s="30">
        <f>MAX(D3:D25)</f>
        <v>11.8</v>
      </c>
      <c r="E32" s="31">
        <f>MAX(E3:E25)</f>
        <v>126000</v>
      </c>
      <c r="F32" s="31">
        <f>MAX(F3:F25)</f>
        <v>83299.92</v>
      </c>
      <c r="G32" s="31">
        <f>MAX(G3:G25)</f>
        <v>18293</v>
      </c>
      <c r="H32" s="31">
        <f>MAX(H3:H25)</f>
        <v>379290</v>
      </c>
      <c r="I32" s="30">
        <f>MAX(I3:I25)</f>
        <v>6</v>
      </c>
      <c r="J32" s="30">
        <f>MAX(J3:J25)</f>
        <v>9</v>
      </c>
      <c r="K32" s="30">
        <f>MAX(K3:K25)</f>
        <v>1231.62</v>
      </c>
      <c r="L32" s="30">
        <f>MAX(L3:L25)</f>
        <v>1150.65</v>
      </c>
      <c r="M32" s="30">
        <f>MAX(M3:M25)</f>
        <v>66600</v>
      </c>
      <c r="N32" s="30">
        <f>MAX(N3:N25)</f>
        <v>111</v>
      </c>
      <c r="O32" s="30">
        <f>MAX(O3:O25)</f>
        <v>80.9</v>
      </c>
      <c r="P32" s="30">
        <f>MAX(P3:P25)</f>
        <v>116</v>
      </c>
      <c r="Q32" s="30">
        <f>MAX(Q3:Q25)</f>
        <v>20.9</v>
      </c>
      <c r="R32" s="30">
        <f>MAX(R3:R25)</f>
        <v>16547.71</v>
      </c>
      <c r="S32" s="30"/>
      <c r="T32" s="30">
        <f>MAX(T3:T25)</f>
        <v>1120</v>
      </c>
      <c r="U32" s="30"/>
      <c r="V32" s="30">
        <f>MAX(V3:V25)</f>
        <v>16547</v>
      </c>
      <c r="W32" s="30"/>
      <c r="X32" s="30">
        <f>MAX(X3:X25)</f>
        <v>16547</v>
      </c>
      <c r="Y32" s="30"/>
      <c r="Z32" s="30">
        <f>MAX(Z3:Z25)</f>
        <v>2766</v>
      </c>
      <c r="AA32" s="30">
        <f>MAX(AA3:AA25)</f>
        <v>1750</v>
      </c>
      <c r="AB32" s="30"/>
      <c r="AC32" s="30">
        <f>MAX(AC3:AC25)</f>
        <v>7000</v>
      </c>
      <c r="AD32" s="30">
        <f>MAX(AD3:AD25)</f>
        <v>0</v>
      </c>
      <c r="AE32" s="30">
        <f>MAX(AE3:AE25)</f>
        <v>0</v>
      </c>
      <c r="AF32" s="32">
        <f>MAX(AF3:AF25)</f>
        <v>0</v>
      </c>
      <c r="AG32" s="30">
        <f>MAX(AG3:AG25)</f>
        <v>0</v>
      </c>
      <c r="AH32" s="30">
        <f>MAX(AH3:AH25)</f>
        <v>21400</v>
      </c>
      <c r="AI32" s="30">
        <f>MAX(AI3:AI25)</f>
        <v>16547.71</v>
      </c>
      <c r="AJ32" s="30"/>
      <c r="AK32" s="30">
        <f>MAX(AK3:AK25)</f>
        <v>7571.56</v>
      </c>
      <c r="AL32" s="30">
        <f>MAX(AL3:AL25)</f>
        <v>121875</v>
      </c>
      <c r="AM32" s="30">
        <f>MAX(AM3:AM25)</f>
        <v>121875</v>
      </c>
      <c r="AN32" s="30">
        <f>MAX(AN3:AN25)</f>
        <v>815</v>
      </c>
      <c r="AO32" s="30">
        <f>MAX(AO3:AO25)</f>
        <v>11597</v>
      </c>
      <c r="AP32" s="30">
        <f>MAX(AP3:AP25)</f>
        <v>0</v>
      </c>
      <c r="AQ32" s="30"/>
      <c r="AR32" s="30">
        <f>MAX(AR3:AR25)</f>
        <v>60</v>
      </c>
      <c r="AS32" s="30"/>
      <c r="AT32" s="30">
        <f>MAX(AT3:AT25)</f>
        <v>107</v>
      </c>
      <c r="AU32" s="30">
        <f>MAX(AU3:AU25)</f>
        <v>0</v>
      </c>
      <c r="AV32" s="30"/>
      <c r="AW32" s="30">
        <f>MAX(AW3:AW25)</f>
        <v>121875</v>
      </c>
      <c r="AX32" s="30"/>
      <c r="AY32" s="30">
        <f>MAX(AY3:AY25)</f>
        <v>11597</v>
      </c>
      <c r="AZ32" s="30"/>
      <c r="BA32" s="30">
        <f>MAX(BA3:BA25)</f>
        <v>500</v>
      </c>
      <c r="BB32" s="30">
        <f>MAX(BB3:BB25)</f>
        <v>0</v>
      </c>
      <c r="BC32" s="30"/>
      <c r="BD32" s="30">
        <f>MAX(BD3:BD25)</f>
        <v>13</v>
      </c>
      <c r="BE32" s="30"/>
      <c r="BF32" s="30">
        <f>MAX(BF3:BF25)</f>
        <v>51</v>
      </c>
      <c r="BG32" s="30"/>
      <c r="BH32" s="30">
        <f>MAX(BH3:BH25)</f>
        <v>160</v>
      </c>
      <c r="BI32" s="30">
        <f>MAX(BI3:BI25)</f>
        <v>1771</v>
      </c>
      <c r="BJ32" s="30">
        <f>MAX(BJ3:BJ25)</f>
        <v>50</v>
      </c>
      <c r="BK32" s="30">
        <f>MAX(BK3:BK25)</f>
        <v>4</v>
      </c>
      <c r="BL32" s="30">
        <f>MAX(BL3:BL25)</f>
        <v>50</v>
      </c>
      <c r="BM32" s="30">
        <f>MAX(BM3:BM25)</f>
        <v>5199</v>
      </c>
      <c r="BN32" s="30">
        <f>MAX(BN3:BN25)</f>
        <v>0</v>
      </c>
      <c r="BO32" s="30">
        <f>MAX(BO3:BO25)</f>
        <v>3968</v>
      </c>
      <c r="BP32" s="30">
        <f>MAX(BP3:BP25)</f>
        <v>12</v>
      </c>
      <c r="BQ32" s="30">
        <f>MAX(BQ3:BQ25)</f>
        <v>506</v>
      </c>
      <c r="BR32" s="30">
        <f>MAX(BR3:BR25)</f>
        <v>0</v>
      </c>
      <c r="BS32" s="30">
        <f>MAX(BS3:BS25)</f>
        <v>1</v>
      </c>
      <c r="BT32" s="30">
        <f>MAX(BT3:BT25)</f>
        <v>0</v>
      </c>
      <c r="BU32" s="30"/>
      <c r="BV32" s="30"/>
      <c r="BW32" s="30">
        <f>MAX(BW3:BW25)</f>
        <v>35</v>
      </c>
      <c r="BX32" s="30">
        <f>MAX(BX3:BX25)</f>
        <v>479</v>
      </c>
      <c r="BY32" s="30">
        <f>MAX(BY3:BY25)</f>
        <v>1025</v>
      </c>
      <c r="BZ32" s="28"/>
    </row>
    <row r="33" spans="1:78" s="36" customFormat="1" ht="15">
      <c r="A33" s="33" t="s">
        <v>115</v>
      </c>
      <c r="B33" s="34"/>
      <c r="C33" s="30">
        <f>MIN(C3:C25)</f>
        <v>1</v>
      </c>
      <c r="D33" s="30">
        <f>MIN(D3:D25)</f>
        <v>0.5</v>
      </c>
      <c r="E33" s="31">
        <f>MIN(E3:E25)</f>
        <v>0</v>
      </c>
      <c r="F33" s="31">
        <f>MIN(F3:F25)</f>
        <v>0</v>
      </c>
      <c r="G33" s="31">
        <f>MIN(G3:G25)</f>
        <v>0</v>
      </c>
      <c r="H33" s="31">
        <f>MIN(H3:H25)</f>
        <v>0</v>
      </c>
      <c r="I33" s="30">
        <f>MIN(I3:I25)</f>
        <v>0</v>
      </c>
      <c r="J33" s="30">
        <f>MIN(J3:J25)</f>
        <v>0</v>
      </c>
      <c r="K33" s="30">
        <f>MIN(K3:K25)</f>
        <v>-54.75</v>
      </c>
      <c r="L33" s="30">
        <f>MIN(L3:L25)</f>
        <v>-54.75</v>
      </c>
      <c r="M33" s="30">
        <f>MIN(M3:M25)</f>
        <v>0</v>
      </c>
      <c r="N33" s="30">
        <f>MIN(N3:N25)</f>
        <v>0</v>
      </c>
      <c r="O33" s="30">
        <f>MIN(O3:O25)</f>
        <v>0</v>
      </c>
      <c r="P33" s="30">
        <f>MIN(P3:P25)</f>
        <v>0</v>
      </c>
      <c r="Q33" s="30">
        <f>MIN(Q3:Q25)</f>
        <v>0</v>
      </c>
      <c r="R33" s="30">
        <f>MIN(R3:R25)</f>
        <v>1529.9</v>
      </c>
      <c r="S33" s="30"/>
      <c r="T33" s="30">
        <f>MIN(T3:T25)</f>
        <v>0</v>
      </c>
      <c r="U33" s="30"/>
      <c r="V33" s="30">
        <f>MIN(V3:V25)</f>
        <v>716.01</v>
      </c>
      <c r="W33" s="30"/>
      <c r="X33" s="30">
        <f>MIN(X3:X25)</f>
        <v>1529.9</v>
      </c>
      <c r="Y33" s="30"/>
      <c r="Z33" s="30">
        <f>MIN(Z3:Z25)</f>
        <v>190.5</v>
      </c>
      <c r="AA33" s="30">
        <f>MIN(AA3:AA25)</f>
        <v>0</v>
      </c>
      <c r="AB33" s="30"/>
      <c r="AC33" s="30">
        <f>MIN(AC3:AC25)</f>
        <v>230.5</v>
      </c>
      <c r="AD33" s="30">
        <f>MIN(AD3:AD25)</f>
        <v>0</v>
      </c>
      <c r="AE33" s="30">
        <f>MIN(AE3:AE25)</f>
        <v>0</v>
      </c>
      <c r="AF33" s="32">
        <f>MIN(AF3:AF25)</f>
        <v>0</v>
      </c>
      <c r="AG33" s="30">
        <f>MIN(AG3:AG25)</f>
        <v>0</v>
      </c>
      <c r="AH33" s="30">
        <f>MIN(AH3:AH25)</f>
        <v>1505.08</v>
      </c>
      <c r="AI33" s="30">
        <f>MIN(AI3:AI25)</f>
        <v>1529.9</v>
      </c>
      <c r="AJ33" s="30"/>
      <c r="AK33" s="30">
        <f>MIN(AK3:AK25)</f>
        <v>-617.05</v>
      </c>
      <c r="AL33" s="30">
        <f>MIN(AL3:AL25)</f>
        <v>0</v>
      </c>
      <c r="AM33" s="30">
        <f>MIN(AM3:AM25)</f>
        <v>0</v>
      </c>
      <c r="AN33" s="30">
        <f>MIN(AN3:AN25)</f>
        <v>0</v>
      </c>
      <c r="AO33" s="30">
        <f>MIN(AO3:AO25)</f>
        <v>0</v>
      </c>
      <c r="AP33" s="30">
        <f>MIN(AP3:AP25)</f>
        <v>0</v>
      </c>
      <c r="AQ33" s="30"/>
      <c r="AR33" s="30">
        <f>MIN(AR3:AR25)</f>
        <v>0</v>
      </c>
      <c r="AS33" s="30"/>
      <c r="AT33" s="30">
        <f>MIN(AT3:AT25)</f>
        <v>0</v>
      </c>
      <c r="AU33" s="30">
        <f>MIN(AU3:AU25)</f>
        <v>0</v>
      </c>
      <c r="AV33" s="30"/>
      <c r="AW33" s="30">
        <f>MIN(AW3:AW25)</f>
        <v>0</v>
      </c>
      <c r="AX33" s="30"/>
      <c r="AY33" s="30">
        <f>MIN(AY3:AY25)</f>
        <v>0</v>
      </c>
      <c r="AZ33" s="30"/>
      <c r="BA33" s="30">
        <f>MIN(BA3:BA25)</f>
        <v>0</v>
      </c>
      <c r="BB33" s="30">
        <f>MIN(BB3:BB25)</f>
        <v>0</v>
      </c>
      <c r="BC33" s="30"/>
      <c r="BD33" s="30">
        <f>MIN(BD3:BD25)</f>
        <v>0</v>
      </c>
      <c r="BE33" s="30"/>
      <c r="BF33" s="30">
        <f>MIN(BF3:BF25)</f>
        <v>0</v>
      </c>
      <c r="BG33" s="30"/>
      <c r="BH33" s="30">
        <f>MIN(BH3:BH25)</f>
        <v>0</v>
      </c>
      <c r="BI33" s="30">
        <f>MIN(BI3:BI25)</f>
        <v>0</v>
      </c>
      <c r="BJ33" s="30">
        <f>MIN(BJ3:BJ25)</f>
        <v>0</v>
      </c>
      <c r="BK33" s="30">
        <f>MIN(BK3:BK25)</f>
        <v>0</v>
      </c>
      <c r="BL33" s="30">
        <f>MIN(BL3:BL25)</f>
        <v>0</v>
      </c>
      <c r="BM33" s="30">
        <f>MIN(BM3:BM25)</f>
        <v>0</v>
      </c>
      <c r="BN33" s="30">
        <f>MIN(BN3:BN25)</f>
        <v>0</v>
      </c>
      <c r="BO33" s="30">
        <f>MIN(BO3:BO25)</f>
        <v>0</v>
      </c>
      <c r="BP33" s="30">
        <f>MIN(BP3:BP25)</f>
        <v>0</v>
      </c>
      <c r="BQ33" s="30">
        <f>MIN(BQ3:BQ25)</f>
        <v>0</v>
      </c>
      <c r="BR33" s="30">
        <f>MIN(BR3:BR25)</f>
        <v>0</v>
      </c>
      <c r="BS33" s="30">
        <f>MIN(BS3:BS25)</f>
        <v>0</v>
      </c>
      <c r="BT33" s="30">
        <f>MIN(BT3:BT25)</f>
        <v>0</v>
      </c>
      <c r="BU33" s="30"/>
      <c r="BV33" s="30"/>
      <c r="BW33" s="30">
        <f>MIN(BW3:BW25)</f>
        <v>0</v>
      </c>
      <c r="BX33" s="30">
        <f>MIN(BX3:BX25)</f>
        <v>0</v>
      </c>
      <c r="BY33" s="30">
        <f>MIN(BY3:BY25)</f>
        <v>0</v>
      </c>
      <c r="BZ33" s="35"/>
    </row>
  </sheetData>
  <sheetProtection selectLockedCells="1" selectUnlockedCells="1"/>
  <mergeCells count="12">
    <mergeCell ref="A1:A2"/>
    <mergeCell ref="B1:B2"/>
    <mergeCell ref="C1:H1"/>
    <mergeCell ref="I1:S1"/>
    <mergeCell ref="T1:W1"/>
    <mergeCell ref="X1:AG1"/>
    <mergeCell ref="AH1:AK1"/>
    <mergeCell ref="AL1:AP1"/>
    <mergeCell ref="AQ1:AZ1"/>
    <mergeCell ref="BA1:BL1"/>
    <mergeCell ref="BM1:BO1"/>
    <mergeCell ref="BP1:BY1"/>
  </mergeCells>
  <printOptions horizontalCentered="1"/>
  <pageMargins left="0.43333333333333335" right="0.43333333333333335" top="0.7430555555555556" bottom="0.7013888888888888" header="0.5902777777777778" footer="0.5902777777777778"/>
  <pageSetup horizontalDpi="300" verticalDpi="300" orientation="landscape" paperSize="9"/>
  <headerFooter alignWithMargins="0">
    <oddHeader>&amp;C&amp;"Times New Roman,Normal"&amp;11Données statistiques 2015 - Archives régionales</oddHeader>
    <oddFooter>&amp;R&amp;"Times New Roman,Italique"&amp;8Archives de France - Mai 2016</oddFooter>
  </headerFooter>
  <colBreaks count="7" manualBreakCount="7">
    <brk id="8" max="65535" man="1"/>
    <brk id="19" max="65535" man="1"/>
    <brk id="23" max="65535" man="1"/>
    <brk id="33" max="65535" man="1"/>
    <brk id="42" max="65535" man="1"/>
    <brk id="52" max="65535" man="1"/>
    <brk id="6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Camille Duclert</cp:lastModifiedBy>
  <dcterms:created xsi:type="dcterms:W3CDTF">2009-04-16T10:32:48Z</dcterms:created>
  <dcterms:modified xsi:type="dcterms:W3CDTF">2016-05-09T10:53:37Z</dcterms:modified>
  <cp:category/>
  <cp:version/>
  <cp:contentType/>
  <cp:contentStatus/>
  <cp:revision>410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