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activeTab="0"/>
  </bookViews>
  <sheets>
    <sheet name="Feuil1" sheetId="1" r:id="rId1"/>
  </sheets>
  <definedNames>
    <definedName name="_xlnm.Print_Titles" localSheetId="0">'Feuil1'!$A:$B,'Feuil1'!$1:$2</definedName>
    <definedName name="_xlnm.Print_Area" localSheetId="0">'Feuil1'!$A$1:$Y$45</definedName>
  </definedNames>
  <calcPr fullCalcOnLoad="1"/>
</workbook>
</file>

<file path=xl/sharedStrings.xml><?xml version="1.0" encoding="utf-8"?>
<sst xmlns="http://schemas.openxmlformats.org/spreadsheetml/2006/main" count="112" uniqueCount="72">
  <si>
    <t>Ain</t>
  </si>
  <si>
    <t>Aisne</t>
  </si>
  <si>
    <t>n.c.</t>
  </si>
  <si>
    <t>Alpes-de-Haute-Provence</t>
  </si>
  <si>
    <t>Hautes-Alpes</t>
  </si>
  <si>
    <t>Alpes-Maritimes</t>
  </si>
  <si>
    <t>Aube</t>
  </si>
  <si>
    <t>Bouches-du-Rhône</t>
  </si>
  <si>
    <t>Calvados</t>
  </si>
  <si>
    <t>Côte-d'Or</t>
  </si>
  <si>
    <t>Côtes d'Armor</t>
  </si>
  <si>
    <t>Dordogne</t>
  </si>
  <si>
    <t>Eure</t>
  </si>
  <si>
    <t>/</t>
  </si>
  <si>
    <t>Finistère</t>
  </si>
  <si>
    <t>Hérault</t>
  </si>
  <si>
    <t>Isère</t>
  </si>
  <si>
    <t>Jura</t>
  </si>
  <si>
    <t>Landes</t>
  </si>
  <si>
    <t xml:space="preserve">Loire-Atlantique </t>
  </si>
  <si>
    <t>Lot</t>
  </si>
  <si>
    <t xml:space="preserve">Lozère </t>
  </si>
  <si>
    <t>Manche</t>
  </si>
  <si>
    <t>Mayenne</t>
  </si>
  <si>
    <t>Oise</t>
  </si>
  <si>
    <t>Puy-de-Dôme</t>
  </si>
  <si>
    <t>Pyrénées-Atlantiques</t>
  </si>
  <si>
    <t>Bas-Rhin</t>
  </si>
  <si>
    <t>Haut-Rhin</t>
  </si>
  <si>
    <t>Rhône</t>
  </si>
  <si>
    <t>Savoie</t>
  </si>
  <si>
    <t>Seine-Maritime</t>
  </si>
  <si>
    <t>Vaucluse</t>
  </si>
  <si>
    <t xml:space="preserve">Vendée </t>
  </si>
  <si>
    <t xml:space="preserve">Vienne </t>
  </si>
  <si>
    <t>Vosges</t>
  </si>
  <si>
    <t>Yonne</t>
  </si>
  <si>
    <t>Territoire de Belfort</t>
  </si>
  <si>
    <t xml:space="preserve">12 344,15 </t>
  </si>
  <si>
    <t>1-2. Moyens et Personnel</t>
  </si>
  <si>
    <t>3. Aide à l'archivage</t>
  </si>
  <si>
    <t>4. Traitement</t>
  </si>
  <si>
    <t>5. Action culturelle</t>
  </si>
  <si>
    <t xml:space="preserve"> Personnels</t>
  </si>
  <si>
    <t>Personnels (équivalent temps plein)</t>
  </si>
  <si>
    <t>Charges de personnel</t>
  </si>
  <si>
    <t>Crédits fonctionne-ment</t>
  </si>
  <si>
    <t>Crédits investissement</t>
  </si>
  <si>
    <t>Subvention du conseil départemental</t>
  </si>
  <si>
    <t>Recettes</t>
  </si>
  <si>
    <t>Diagnostic – nombre d'institutions</t>
  </si>
  <si>
    <t>Diagnostic – jours d'intervention</t>
  </si>
  <si>
    <t>Intervention –  jours d'intervention</t>
  </si>
  <si>
    <t>Maintenance – nombre d'institutions</t>
  </si>
  <si>
    <t>Maintenance – jours d'intervention</t>
  </si>
  <si>
    <t>Métrage linéaire éliminé</t>
  </si>
  <si>
    <t>Volume classé (ml)</t>
  </si>
  <si>
    <t>Volume classé (unités)</t>
  </si>
  <si>
    <t>Volume classé (heures)</t>
  </si>
  <si>
    <t>Actions de senbilisation - nombre d'institutions</t>
  </si>
  <si>
    <t>Expositions organisées par le service</t>
  </si>
  <si>
    <t>Visiteurs des expositions</t>
  </si>
  <si>
    <t>Expositions organisées avec le service</t>
  </si>
  <si>
    <t>Visiteurs des expositions organisées avec le service</t>
  </si>
  <si>
    <t>Scolaires rencontrés</t>
  </si>
  <si>
    <t>Intervention– nombre d'institutions</t>
  </si>
  <si>
    <t>Nord</t>
  </si>
  <si>
    <t>Moyenne</t>
  </si>
  <si>
    <t>Médiane</t>
  </si>
  <si>
    <t>Maximum</t>
  </si>
  <si>
    <t>Minimum</t>
  </si>
  <si>
    <t>TOTAL (37 centres ont participé à l'enquête)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</si>
</sst>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#,##0\ &quot;€&quot;"/>
    <numFmt numFmtId="166" formatCode="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indexed="23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3" fillId="2" borderId="10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9" fontId="5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3" fontId="5" fillId="33" borderId="10" xfId="50" applyNumberFormat="1" applyFont="1" applyFill="1" applyBorder="1" applyAlignment="1" applyProtection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166" fontId="5" fillId="2" borderId="10" xfId="0" applyNumberFormat="1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3" fontId="4" fillId="35" borderId="10" xfId="0" applyNumberFormat="1" applyFont="1" applyFill="1" applyBorder="1" applyAlignment="1">
      <alignment horizontal="right" vertical="center" wrapText="1"/>
    </xf>
    <xf numFmtId="165" fontId="4" fillId="35" borderId="10" xfId="0" applyNumberFormat="1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 horizontal="right" vertical="center" wrapText="1"/>
    </xf>
    <xf numFmtId="1" fontId="4" fillId="35" borderId="10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5"/>
  <sheetViews>
    <sheetView tabSelected="1" workbookViewId="0" topLeftCell="A3">
      <selection activeCell="C3" sqref="C3"/>
    </sheetView>
  </sheetViews>
  <sheetFormatPr defaultColWidth="11.421875" defaultRowHeight="31.5" customHeight="1"/>
  <cols>
    <col min="1" max="1" width="11.421875" style="17" customWidth="1"/>
    <col min="2" max="2" width="19.8515625" style="9" customWidth="1"/>
    <col min="3" max="3" width="12.57421875" style="28" customWidth="1"/>
    <col min="4" max="4" width="11.421875" style="29" customWidth="1"/>
    <col min="5" max="5" width="11.421875" style="30" customWidth="1"/>
    <col min="6" max="6" width="13.57421875" style="30" customWidth="1"/>
    <col min="7" max="7" width="14.28125" style="30" customWidth="1"/>
    <col min="8" max="8" width="13.00390625" style="30" customWidth="1"/>
    <col min="9" max="9" width="12.421875" style="30" customWidth="1"/>
    <col min="10" max="10" width="11.421875" style="31" customWidth="1"/>
    <col min="11" max="11" width="13.421875" style="28" customWidth="1"/>
    <col min="12" max="12" width="11.421875" style="28" customWidth="1"/>
    <col min="13" max="13" width="12.8515625" style="29" customWidth="1"/>
    <col min="14" max="14" width="12.421875" style="28" customWidth="1"/>
    <col min="15" max="15" width="13.57421875" style="29" customWidth="1"/>
    <col min="16" max="16" width="11.421875" style="28" customWidth="1"/>
    <col min="17" max="18" width="11.421875" style="32" customWidth="1"/>
    <col min="19" max="23" width="11.421875" style="28" customWidth="1"/>
    <col min="24" max="24" width="15.57421875" style="28" customWidth="1"/>
    <col min="25" max="35" width="11.421875" style="28" customWidth="1"/>
    <col min="36" max="36" width="11.421875" style="33" customWidth="1"/>
    <col min="37" max="40" width="11.421875" style="28" customWidth="1"/>
    <col min="41" max="41" width="11.421875" style="33" customWidth="1"/>
    <col min="42" max="47" width="11.421875" style="28" customWidth="1"/>
    <col min="48" max="48" width="11.421875" style="33" customWidth="1"/>
    <col min="49" max="60" width="11.421875" style="28" customWidth="1"/>
    <col min="61" max="61" width="11.421875" style="33" customWidth="1"/>
    <col min="62" max="74" width="11.421875" style="28" customWidth="1"/>
    <col min="75" max="75" width="11.421875" style="33" customWidth="1"/>
    <col min="76" max="78" width="11.421875" style="28" customWidth="1"/>
    <col min="79" max="79" width="11.421875" style="33" customWidth="1"/>
    <col min="80" max="16384" width="11.421875" style="28" customWidth="1"/>
  </cols>
  <sheetData>
    <row r="1" spans="1:79" s="22" customFormat="1" ht="31.5" customHeight="1">
      <c r="A1" s="15"/>
      <c r="B1" s="1"/>
      <c r="C1" s="34" t="s">
        <v>39</v>
      </c>
      <c r="D1" s="34"/>
      <c r="E1" s="34"/>
      <c r="F1" s="34"/>
      <c r="G1" s="34"/>
      <c r="H1" s="34"/>
      <c r="I1" s="34"/>
      <c r="J1" s="34" t="s">
        <v>40</v>
      </c>
      <c r="K1" s="34"/>
      <c r="L1" s="34"/>
      <c r="M1" s="34"/>
      <c r="N1" s="34"/>
      <c r="O1" s="34"/>
      <c r="P1" s="34"/>
      <c r="Q1" s="34" t="s">
        <v>41</v>
      </c>
      <c r="R1" s="34"/>
      <c r="S1" s="34"/>
      <c r="T1" s="34"/>
      <c r="U1" s="35" t="s">
        <v>42</v>
      </c>
      <c r="V1" s="35"/>
      <c r="W1" s="35"/>
      <c r="X1" s="35"/>
      <c r="Y1" s="35"/>
      <c r="AJ1" s="23"/>
      <c r="AO1" s="23"/>
      <c r="AV1" s="23"/>
      <c r="BI1" s="23"/>
      <c r="BW1" s="23"/>
      <c r="CA1" s="23"/>
    </row>
    <row r="2" spans="1:79" s="26" customFormat="1" ht="60.75" customHeight="1">
      <c r="A2" s="14"/>
      <c r="B2" s="2"/>
      <c r="C2" s="24" t="s">
        <v>43</v>
      </c>
      <c r="D2" s="3" t="s">
        <v>44</v>
      </c>
      <c r="E2" s="4" t="s">
        <v>45</v>
      </c>
      <c r="F2" s="4" t="s">
        <v>46</v>
      </c>
      <c r="G2" s="4" t="s">
        <v>47</v>
      </c>
      <c r="H2" s="4" t="s">
        <v>48</v>
      </c>
      <c r="I2" s="4" t="s">
        <v>49</v>
      </c>
      <c r="J2" s="6" t="s">
        <v>50</v>
      </c>
      <c r="K2" s="5" t="s">
        <v>51</v>
      </c>
      <c r="L2" s="5" t="s">
        <v>65</v>
      </c>
      <c r="M2" s="3" t="s">
        <v>52</v>
      </c>
      <c r="N2" s="5" t="s">
        <v>53</v>
      </c>
      <c r="O2" s="3" t="s">
        <v>54</v>
      </c>
      <c r="P2" s="25" t="s">
        <v>59</v>
      </c>
      <c r="Q2" s="5" t="s">
        <v>55</v>
      </c>
      <c r="R2" s="10" t="s">
        <v>56</v>
      </c>
      <c r="S2" s="5" t="s">
        <v>57</v>
      </c>
      <c r="T2" s="5" t="s">
        <v>58</v>
      </c>
      <c r="U2" s="7" t="s">
        <v>60</v>
      </c>
      <c r="V2" s="8" t="s">
        <v>61</v>
      </c>
      <c r="W2" s="6" t="s">
        <v>62</v>
      </c>
      <c r="X2" s="5" t="s">
        <v>63</v>
      </c>
      <c r="Y2" s="8" t="s">
        <v>64</v>
      </c>
      <c r="AJ2" s="27"/>
      <c r="AO2" s="27"/>
      <c r="AV2" s="27"/>
      <c r="BI2" s="27"/>
      <c r="BW2" s="27"/>
      <c r="CA2" s="27"/>
    </row>
    <row r="3" spans="1:25" ht="31.5" customHeight="1">
      <c r="A3" s="16">
        <v>1</v>
      </c>
      <c r="B3" s="2" t="s">
        <v>0</v>
      </c>
      <c r="C3" s="28">
        <v>4</v>
      </c>
      <c r="D3" s="29">
        <v>3.99</v>
      </c>
      <c r="E3" s="30">
        <v>141563.35</v>
      </c>
      <c r="F3" s="30">
        <v>21737.06</v>
      </c>
      <c r="G3" s="30">
        <v>0</v>
      </c>
      <c r="H3" s="30">
        <v>0</v>
      </c>
      <c r="I3" s="30">
        <v>152375</v>
      </c>
      <c r="J3" s="31">
        <v>40</v>
      </c>
      <c r="K3" s="28">
        <v>20</v>
      </c>
      <c r="L3" s="28">
        <v>26</v>
      </c>
      <c r="M3" s="29">
        <v>388.5</v>
      </c>
      <c r="N3" s="28">
        <v>17</v>
      </c>
      <c r="O3" s="29">
        <v>177</v>
      </c>
      <c r="P3" s="28">
        <v>52</v>
      </c>
      <c r="Q3" s="32">
        <v>660.18</v>
      </c>
      <c r="R3" s="32">
        <v>947.3100000000002</v>
      </c>
      <c r="S3" s="28">
        <v>0</v>
      </c>
      <c r="T3" s="28">
        <v>0</v>
      </c>
      <c r="U3" s="28">
        <v>0</v>
      </c>
      <c r="V3" s="28">
        <v>0</v>
      </c>
      <c r="W3" s="28">
        <v>1</v>
      </c>
      <c r="X3" s="28">
        <v>150</v>
      </c>
      <c r="Y3" s="28">
        <v>0</v>
      </c>
    </row>
    <row r="4" spans="1:25" ht="31.5" customHeight="1">
      <c r="A4" s="16">
        <v>2</v>
      </c>
      <c r="B4" s="2" t="s">
        <v>1</v>
      </c>
      <c r="C4" s="28">
        <v>2</v>
      </c>
      <c r="D4" s="29">
        <v>1.1</v>
      </c>
      <c r="E4" s="30">
        <v>38167.99</v>
      </c>
      <c r="F4" s="30">
        <v>6752</v>
      </c>
      <c r="G4" s="30">
        <v>924</v>
      </c>
      <c r="H4" s="30" t="s">
        <v>2</v>
      </c>
      <c r="I4" s="30">
        <v>45200</v>
      </c>
      <c r="J4" s="31">
        <v>31</v>
      </c>
      <c r="K4" s="28">
        <v>31</v>
      </c>
      <c r="L4" s="28">
        <v>20</v>
      </c>
      <c r="M4" s="29">
        <v>157</v>
      </c>
      <c r="N4" s="28">
        <v>8</v>
      </c>
      <c r="O4" s="29">
        <v>28</v>
      </c>
      <c r="P4" s="28">
        <v>0</v>
      </c>
      <c r="Q4" s="32">
        <v>0</v>
      </c>
      <c r="R4" s="32">
        <v>299</v>
      </c>
      <c r="S4" s="28">
        <v>0</v>
      </c>
      <c r="T4" s="28">
        <v>0</v>
      </c>
      <c r="U4" s="28">
        <v>0</v>
      </c>
      <c r="V4" s="28">
        <v>0</v>
      </c>
      <c r="W4" s="28">
        <v>0</v>
      </c>
      <c r="X4" s="28">
        <v>0</v>
      </c>
      <c r="Y4" s="28">
        <v>0</v>
      </c>
    </row>
    <row r="5" spans="1:25" ht="31.5" customHeight="1">
      <c r="A5" s="16">
        <v>4</v>
      </c>
      <c r="B5" s="2" t="s">
        <v>3</v>
      </c>
      <c r="C5" s="28">
        <v>2</v>
      </c>
      <c r="D5" s="29">
        <v>1.05</v>
      </c>
      <c r="E5" s="30">
        <v>28264</v>
      </c>
      <c r="F5" s="30">
        <v>2630</v>
      </c>
      <c r="G5" s="30" t="s">
        <v>2</v>
      </c>
      <c r="H5" s="30" t="s">
        <v>2</v>
      </c>
      <c r="I5" s="30">
        <v>39440</v>
      </c>
      <c r="J5" s="31">
        <v>4</v>
      </c>
      <c r="K5" s="28">
        <v>2</v>
      </c>
      <c r="L5" s="28">
        <v>10</v>
      </c>
      <c r="M5" s="29">
        <v>69</v>
      </c>
      <c r="N5" s="28">
        <v>29</v>
      </c>
      <c r="O5" s="29">
        <v>47</v>
      </c>
      <c r="P5" s="28">
        <v>3</v>
      </c>
      <c r="Q5" s="32">
        <v>184.16999999999996</v>
      </c>
      <c r="R5" s="32">
        <v>150.06000000000003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</row>
    <row r="6" spans="1:25" ht="31.5" customHeight="1">
      <c r="A6" s="16">
        <v>5</v>
      </c>
      <c r="B6" s="2" t="s">
        <v>4</v>
      </c>
      <c r="C6" s="28">
        <v>2</v>
      </c>
      <c r="D6" s="29">
        <v>2</v>
      </c>
      <c r="E6" s="30">
        <v>33177.5</v>
      </c>
      <c r="F6" s="30">
        <v>44825.54</v>
      </c>
      <c r="G6" s="30">
        <v>1992.2</v>
      </c>
      <c r="H6" s="30">
        <v>0</v>
      </c>
      <c r="I6" s="30">
        <v>57675.58</v>
      </c>
      <c r="J6" s="31">
        <v>17</v>
      </c>
      <c r="K6" s="28">
        <v>8</v>
      </c>
      <c r="L6" s="28">
        <v>16</v>
      </c>
      <c r="M6" s="29">
        <v>213</v>
      </c>
      <c r="N6" s="28" t="s">
        <v>2</v>
      </c>
      <c r="O6" s="29">
        <v>70</v>
      </c>
      <c r="P6" s="28">
        <v>0</v>
      </c>
      <c r="Q6" s="32">
        <v>118.83</v>
      </c>
      <c r="R6" s="32">
        <v>248.84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</row>
    <row r="7" spans="1:25" ht="31.5" customHeight="1">
      <c r="A7" s="16">
        <v>6</v>
      </c>
      <c r="B7" s="2" t="s">
        <v>5</v>
      </c>
      <c r="C7" s="28">
        <v>3</v>
      </c>
      <c r="D7" s="29">
        <v>2.9</v>
      </c>
      <c r="E7" s="30">
        <v>85008</v>
      </c>
      <c r="F7" s="30">
        <v>10324</v>
      </c>
      <c r="G7" s="30" t="s">
        <v>2</v>
      </c>
      <c r="H7" s="30">
        <v>0</v>
      </c>
      <c r="I7" s="30">
        <v>167700</v>
      </c>
      <c r="J7" s="31">
        <v>10</v>
      </c>
      <c r="K7" s="28">
        <v>14</v>
      </c>
      <c r="L7" s="28">
        <v>19</v>
      </c>
      <c r="M7" s="29">
        <v>321</v>
      </c>
      <c r="N7" s="28">
        <v>6</v>
      </c>
      <c r="O7" s="29">
        <v>58</v>
      </c>
      <c r="P7" s="28">
        <v>19</v>
      </c>
      <c r="Q7" s="32">
        <v>531.8800000000001</v>
      </c>
      <c r="R7" s="32">
        <v>3748.59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</row>
    <row r="8" spans="1:25" ht="31.5" customHeight="1">
      <c r="A8" s="17">
        <v>10</v>
      </c>
      <c r="B8" s="2" t="s">
        <v>6</v>
      </c>
      <c r="C8" s="28">
        <v>2</v>
      </c>
      <c r="D8" s="29">
        <v>1.6</v>
      </c>
      <c r="E8" s="30">
        <v>42492</v>
      </c>
      <c r="F8" s="30">
        <v>1539</v>
      </c>
      <c r="G8" s="30">
        <v>0</v>
      </c>
      <c r="H8" s="30">
        <v>0</v>
      </c>
      <c r="I8" s="30">
        <v>52688</v>
      </c>
      <c r="J8" s="31">
        <v>9</v>
      </c>
      <c r="K8" s="28">
        <v>6</v>
      </c>
      <c r="L8" s="28">
        <v>10</v>
      </c>
      <c r="M8" s="29">
        <v>177</v>
      </c>
      <c r="N8" s="28">
        <v>2</v>
      </c>
      <c r="O8" s="29">
        <v>20</v>
      </c>
      <c r="P8" s="28">
        <v>0</v>
      </c>
      <c r="Q8" s="32">
        <v>104.80999999999997</v>
      </c>
      <c r="R8" s="32">
        <v>99.9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</row>
    <row r="9" spans="1:25" ht="31.5" customHeight="1">
      <c r="A9" s="17">
        <v>13</v>
      </c>
      <c r="B9" s="2" t="s">
        <v>7</v>
      </c>
      <c r="C9" s="28">
        <v>4</v>
      </c>
      <c r="D9" s="29">
        <v>3.8</v>
      </c>
      <c r="E9" s="30" t="s">
        <v>2</v>
      </c>
      <c r="F9" s="30" t="s">
        <v>2</v>
      </c>
      <c r="G9" s="30" t="s">
        <v>2</v>
      </c>
      <c r="H9" s="30" t="s">
        <v>2</v>
      </c>
      <c r="I9" s="30" t="s">
        <v>2</v>
      </c>
      <c r="J9" s="31">
        <v>9</v>
      </c>
      <c r="K9" s="28">
        <v>4.5</v>
      </c>
      <c r="L9" s="28">
        <v>38</v>
      </c>
      <c r="M9" s="29">
        <v>545.5</v>
      </c>
      <c r="N9" s="28">
        <v>0</v>
      </c>
      <c r="O9" s="29">
        <v>0</v>
      </c>
      <c r="P9" s="28">
        <v>0</v>
      </c>
      <c r="Q9" s="32">
        <v>780.0000000000003</v>
      </c>
      <c r="R9" s="32">
        <v>423.8</v>
      </c>
      <c r="S9" s="28">
        <v>561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</row>
    <row r="10" spans="1:25" ht="31.5" customHeight="1">
      <c r="A10" s="17">
        <v>14</v>
      </c>
      <c r="B10" s="2" t="s">
        <v>8</v>
      </c>
      <c r="C10" s="28">
        <v>2</v>
      </c>
      <c r="D10" s="29">
        <v>2</v>
      </c>
      <c r="E10" s="30">
        <v>57898.79</v>
      </c>
      <c r="F10" s="30">
        <v>1620.36</v>
      </c>
      <c r="G10" s="30">
        <v>1054.98</v>
      </c>
      <c r="H10" s="30">
        <v>0</v>
      </c>
      <c r="I10" s="30">
        <v>57595</v>
      </c>
      <c r="J10" s="31">
        <v>10</v>
      </c>
      <c r="K10" s="28">
        <v>5</v>
      </c>
      <c r="L10" s="28">
        <v>12</v>
      </c>
      <c r="M10" s="29">
        <v>267</v>
      </c>
      <c r="N10" s="28">
        <v>6</v>
      </c>
      <c r="O10" s="29">
        <v>39</v>
      </c>
      <c r="P10" s="28">
        <v>0</v>
      </c>
      <c r="Q10" s="32">
        <v>273.65</v>
      </c>
      <c r="R10" s="32">
        <v>414.38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</row>
    <row r="11" spans="1:25" ht="31.5" customHeight="1">
      <c r="A11" s="17">
        <v>21</v>
      </c>
      <c r="B11" s="2" t="s">
        <v>9</v>
      </c>
      <c r="C11" s="28">
        <v>4</v>
      </c>
      <c r="D11" s="29">
        <v>1.91</v>
      </c>
      <c r="E11" s="30">
        <v>97869.84</v>
      </c>
      <c r="F11" s="30">
        <v>21420.35</v>
      </c>
      <c r="G11" s="30" t="s">
        <v>2</v>
      </c>
      <c r="H11" s="30">
        <v>0</v>
      </c>
      <c r="I11" s="30">
        <v>104998.42</v>
      </c>
      <c r="J11" s="31">
        <v>19</v>
      </c>
      <c r="K11" s="28">
        <v>1.9000000000000006</v>
      </c>
      <c r="L11" s="28">
        <v>14</v>
      </c>
      <c r="M11" s="29">
        <v>165.5</v>
      </c>
      <c r="N11" s="28">
        <v>13</v>
      </c>
      <c r="O11" s="29">
        <v>87</v>
      </c>
      <c r="P11" s="28">
        <v>1</v>
      </c>
      <c r="Q11" s="32">
        <v>137.14999999999995</v>
      </c>
      <c r="R11" s="32">
        <v>256.4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</row>
    <row r="12" spans="1:25" ht="31.5" customHeight="1">
      <c r="A12" s="17">
        <v>22</v>
      </c>
      <c r="B12" s="2" t="s">
        <v>10</v>
      </c>
      <c r="C12" s="28">
        <v>6</v>
      </c>
      <c r="D12" s="29">
        <v>5.6</v>
      </c>
      <c r="E12" s="30">
        <v>245334</v>
      </c>
      <c r="F12" s="30">
        <v>260073</v>
      </c>
      <c r="G12" s="30">
        <v>0</v>
      </c>
      <c r="H12" s="30">
        <v>0</v>
      </c>
      <c r="I12" s="30">
        <v>181267</v>
      </c>
      <c r="J12" s="31">
        <v>29</v>
      </c>
      <c r="K12" s="28">
        <v>14.5</v>
      </c>
      <c r="L12" s="28">
        <v>13</v>
      </c>
      <c r="M12" s="29">
        <v>355</v>
      </c>
      <c r="N12" s="28">
        <v>18</v>
      </c>
      <c r="O12" s="29">
        <v>175.5</v>
      </c>
      <c r="P12" s="28">
        <v>0</v>
      </c>
      <c r="Q12" s="32">
        <v>540.12</v>
      </c>
      <c r="R12" s="32">
        <v>855.9800000000001</v>
      </c>
      <c r="S12" s="28">
        <v>0</v>
      </c>
      <c r="T12" s="28">
        <v>0</v>
      </c>
      <c r="U12" s="28">
        <v>0</v>
      </c>
      <c r="V12" s="28">
        <v>0</v>
      </c>
      <c r="W12" s="28">
        <v>1</v>
      </c>
      <c r="X12" s="28">
        <v>250</v>
      </c>
      <c r="Y12" s="28">
        <v>0</v>
      </c>
    </row>
    <row r="13" spans="1:25" ht="31.5" customHeight="1">
      <c r="A13" s="17">
        <v>24</v>
      </c>
      <c r="B13" s="2" t="s">
        <v>11</v>
      </c>
      <c r="C13" s="28">
        <v>4</v>
      </c>
      <c r="D13" s="29">
        <v>4</v>
      </c>
      <c r="E13" s="30">
        <v>125987</v>
      </c>
      <c r="F13" s="30">
        <v>19193</v>
      </c>
      <c r="G13" s="30">
        <v>204</v>
      </c>
      <c r="H13" s="30">
        <v>0</v>
      </c>
      <c r="I13" s="30">
        <v>142248</v>
      </c>
      <c r="J13" s="31">
        <v>23</v>
      </c>
      <c r="K13" s="28">
        <v>11</v>
      </c>
      <c r="L13" s="28">
        <v>22</v>
      </c>
      <c r="M13" s="29">
        <v>350.5</v>
      </c>
      <c r="N13" s="28">
        <v>65</v>
      </c>
      <c r="O13" s="29">
        <v>159.5</v>
      </c>
      <c r="P13" s="28">
        <v>0</v>
      </c>
      <c r="Q13" s="32">
        <v>467.40000000000003</v>
      </c>
      <c r="R13" s="32">
        <v>789.8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</row>
    <row r="14" spans="1:25" ht="31.5" customHeight="1">
      <c r="A14" s="17">
        <v>27</v>
      </c>
      <c r="B14" s="2" t="s">
        <v>12</v>
      </c>
      <c r="C14" s="28">
        <v>2</v>
      </c>
      <c r="D14" s="29">
        <v>1.8</v>
      </c>
      <c r="E14" s="30">
        <v>68460</v>
      </c>
      <c r="F14" s="30" t="s">
        <v>2</v>
      </c>
      <c r="G14" s="30" t="s">
        <v>2</v>
      </c>
      <c r="H14" s="30" t="s">
        <v>2</v>
      </c>
      <c r="I14" s="30">
        <v>46320</v>
      </c>
      <c r="J14" s="31">
        <v>14</v>
      </c>
      <c r="K14" s="28">
        <v>15</v>
      </c>
      <c r="L14" s="28">
        <v>8</v>
      </c>
      <c r="M14" s="29">
        <v>193</v>
      </c>
      <c r="N14" s="28">
        <v>1</v>
      </c>
      <c r="O14" s="29">
        <v>10</v>
      </c>
      <c r="P14" s="28">
        <v>0</v>
      </c>
      <c r="Q14" s="32">
        <v>443.1</v>
      </c>
      <c r="R14" s="32">
        <v>234.3</v>
      </c>
      <c r="S14" s="28">
        <v>0</v>
      </c>
      <c r="T14" s="28">
        <v>0</v>
      </c>
      <c r="U14" s="28" t="s">
        <v>13</v>
      </c>
      <c r="V14" s="28">
        <v>0</v>
      </c>
      <c r="W14" s="28" t="s">
        <v>13</v>
      </c>
      <c r="X14" s="28">
        <v>0</v>
      </c>
      <c r="Y14" s="28" t="s">
        <v>13</v>
      </c>
    </row>
    <row r="15" spans="1:25" ht="31.5" customHeight="1">
      <c r="A15" s="17">
        <v>29</v>
      </c>
      <c r="B15" s="2" t="s">
        <v>14</v>
      </c>
      <c r="C15" s="28">
        <v>6</v>
      </c>
      <c r="D15" s="29">
        <v>5.8</v>
      </c>
      <c r="E15" s="30">
        <v>205383.66</v>
      </c>
      <c r="F15" s="30">
        <v>1048</v>
      </c>
      <c r="G15" s="30">
        <v>0</v>
      </c>
      <c r="H15" s="30">
        <v>0</v>
      </c>
      <c r="I15" s="30">
        <v>220845</v>
      </c>
      <c r="J15" s="31">
        <v>38</v>
      </c>
      <c r="K15" s="28" t="s">
        <v>2</v>
      </c>
      <c r="L15" s="28">
        <v>12</v>
      </c>
      <c r="M15" s="29">
        <v>418</v>
      </c>
      <c r="N15" s="28">
        <v>19</v>
      </c>
      <c r="O15" s="29">
        <v>376.5</v>
      </c>
      <c r="P15" s="28">
        <v>8</v>
      </c>
      <c r="Q15" s="32">
        <v>596.91</v>
      </c>
      <c r="R15" s="32">
        <v>954.25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</row>
    <row r="16" spans="1:25" ht="31.5" customHeight="1">
      <c r="A16" s="17">
        <v>34</v>
      </c>
      <c r="B16" s="2" t="s">
        <v>15</v>
      </c>
      <c r="C16" s="28">
        <v>5</v>
      </c>
      <c r="D16" s="29">
        <v>5</v>
      </c>
      <c r="E16" s="30">
        <v>254042.92</v>
      </c>
      <c r="F16" s="30">
        <v>27925.9</v>
      </c>
      <c r="G16" s="30">
        <v>0</v>
      </c>
      <c r="H16" s="30">
        <v>93000</v>
      </c>
      <c r="I16" s="30">
        <v>65662.4</v>
      </c>
      <c r="J16" s="31">
        <v>16</v>
      </c>
      <c r="K16" s="28">
        <v>16</v>
      </c>
      <c r="L16" s="28">
        <v>0</v>
      </c>
      <c r="M16" s="29">
        <v>380</v>
      </c>
      <c r="N16" s="28" t="s">
        <v>2</v>
      </c>
      <c r="O16" s="29">
        <v>159</v>
      </c>
      <c r="P16" s="28">
        <v>0</v>
      </c>
      <c r="Q16" s="32">
        <v>465.2</v>
      </c>
      <c r="R16" s="32">
        <v>613.1099999999999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</row>
    <row r="17" spans="1:25" ht="31.5" customHeight="1">
      <c r="A17" s="17">
        <v>38</v>
      </c>
      <c r="B17" s="2" t="s">
        <v>16</v>
      </c>
      <c r="C17" s="28">
        <v>4</v>
      </c>
      <c r="D17" s="29">
        <v>4</v>
      </c>
      <c r="E17" s="30">
        <v>159451.88</v>
      </c>
      <c r="F17" s="30">
        <v>7390.01</v>
      </c>
      <c r="G17" s="30" t="s">
        <v>2</v>
      </c>
      <c r="H17" s="30">
        <v>0</v>
      </c>
      <c r="I17" s="30">
        <v>90529.25</v>
      </c>
      <c r="J17" s="31">
        <v>18</v>
      </c>
      <c r="K17" s="28">
        <v>18</v>
      </c>
      <c r="L17" s="28">
        <v>34</v>
      </c>
      <c r="M17" s="29">
        <v>447</v>
      </c>
      <c r="N17" s="28">
        <v>12</v>
      </c>
      <c r="O17" s="29">
        <v>26</v>
      </c>
      <c r="P17" s="28">
        <v>10</v>
      </c>
      <c r="Q17" s="32">
        <v>475.55000000000007</v>
      </c>
      <c r="R17" s="32">
        <v>618.1500000000002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</row>
    <row r="18" spans="1:25" ht="31.5" customHeight="1">
      <c r="A18" s="17">
        <v>39</v>
      </c>
      <c r="B18" s="2" t="s">
        <v>17</v>
      </c>
      <c r="C18" s="28">
        <v>1</v>
      </c>
      <c r="D18" s="29">
        <v>1</v>
      </c>
      <c r="E18" s="30">
        <v>33385.28</v>
      </c>
      <c r="F18" s="30">
        <v>1500</v>
      </c>
      <c r="G18" s="30">
        <v>0</v>
      </c>
      <c r="H18" s="30">
        <v>0</v>
      </c>
      <c r="I18" s="30">
        <v>42720</v>
      </c>
      <c r="J18" s="31">
        <v>14</v>
      </c>
      <c r="K18" s="28">
        <v>7</v>
      </c>
      <c r="L18" s="28">
        <v>14</v>
      </c>
      <c r="M18" s="29">
        <v>130.5</v>
      </c>
      <c r="N18" s="28">
        <v>4</v>
      </c>
      <c r="O18" s="29">
        <v>22</v>
      </c>
      <c r="P18" s="28">
        <v>0</v>
      </c>
      <c r="Q18" s="32">
        <v>102.30000000000001</v>
      </c>
      <c r="R18" s="32">
        <v>251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</row>
    <row r="19" spans="1:25" ht="31.5" customHeight="1">
      <c r="A19" s="17">
        <v>40</v>
      </c>
      <c r="B19" s="2" t="s">
        <v>18</v>
      </c>
      <c r="C19" s="28">
        <v>6</v>
      </c>
      <c r="D19" s="29">
        <v>5.9</v>
      </c>
      <c r="E19" s="30">
        <v>204716</v>
      </c>
      <c r="F19" s="30">
        <v>41814</v>
      </c>
      <c r="G19" s="30">
        <v>0</v>
      </c>
      <c r="H19" s="30">
        <v>0</v>
      </c>
      <c r="I19" s="30">
        <v>260712</v>
      </c>
      <c r="J19" s="31">
        <v>13</v>
      </c>
      <c r="K19" s="28">
        <v>7.5</v>
      </c>
      <c r="L19" s="28">
        <v>27</v>
      </c>
      <c r="M19" s="29">
        <v>578</v>
      </c>
      <c r="N19" s="28">
        <v>34</v>
      </c>
      <c r="O19" s="29">
        <v>128.5</v>
      </c>
      <c r="P19" s="28">
        <v>120</v>
      </c>
      <c r="Q19" s="32">
        <v>778.83</v>
      </c>
      <c r="R19" s="32">
        <v>4767.400000000001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</row>
    <row r="20" spans="1:25" ht="31.5" customHeight="1">
      <c r="A20" s="17">
        <v>44</v>
      </c>
      <c r="B20" s="2" t="s">
        <v>19</v>
      </c>
      <c r="C20" s="28">
        <v>8</v>
      </c>
      <c r="D20" s="29">
        <v>7.8</v>
      </c>
      <c r="E20" s="30">
        <v>311200.11</v>
      </c>
      <c r="F20" s="30">
        <v>62315.15</v>
      </c>
      <c r="G20" s="30">
        <v>0</v>
      </c>
      <c r="H20" s="30">
        <v>23605.56</v>
      </c>
      <c r="I20" s="30">
        <v>269386.56</v>
      </c>
      <c r="J20" s="31">
        <v>16</v>
      </c>
      <c r="K20" s="28">
        <v>18</v>
      </c>
      <c r="L20" s="28">
        <v>23</v>
      </c>
      <c r="M20" s="29">
        <v>921</v>
      </c>
      <c r="N20" s="28">
        <v>36</v>
      </c>
      <c r="O20" s="29">
        <v>570</v>
      </c>
      <c r="P20" s="28">
        <v>62</v>
      </c>
      <c r="Q20" s="32">
        <v>945.0000000000002</v>
      </c>
      <c r="R20" s="32">
        <v>1903.5000000000002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</row>
    <row r="21" spans="1:25" ht="31.5" customHeight="1">
      <c r="A21" s="17">
        <v>46</v>
      </c>
      <c r="B21" s="2" t="s">
        <v>20</v>
      </c>
      <c r="C21" s="28">
        <v>1</v>
      </c>
      <c r="D21" s="29">
        <v>1</v>
      </c>
      <c r="E21" s="30">
        <v>15000</v>
      </c>
      <c r="F21" s="30">
        <v>5000</v>
      </c>
      <c r="G21" s="30">
        <v>0</v>
      </c>
      <c r="H21" s="30">
        <v>0</v>
      </c>
      <c r="I21" s="30">
        <v>24000</v>
      </c>
      <c r="J21" s="31">
        <v>7</v>
      </c>
      <c r="K21" s="28">
        <v>7</v>
      </c>
      <c r="L21" s="28">
        <v>5</v>
      </c>
      <c r="M21" s="29">
        <v>74</v>
      </c>
      <c r="N21" s="28">
        <v>0</v>
      </c>
      <c r="O21" s="29">
        <v>0</v>
      </c>
      <c r="P21" s="28">
        <v>12</v>
      </c>
      <c r="Q21" s="32">
        <v>86</v>
      </c>
      <c r="R21" s="32">
        <v>91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</row>
    <row r="22" spans="1:25" ht="31.5" customHeight="1">
      <c r="A22" s="17">
        <v>48</v>
      </c>
      <c r="B22" s="2" t="s">
        <v>21</v>
      </c>
      <c r="C22" s="28">
        <v>1</v>
      </c>
      <c r="D22" s="29">
        <v>1</v>
      </c>
      <c r="E22" s="30">
        <v>37942</v>
      </c>
      <c r="F22" s="30">
        <v>6908</v>
      </c>
      <c r="G22" s="30">
        <v>601</v>
      </c>
      <c r="H22" s="30">
        <v>0</v>
      </c>
      <c r="I22" s="30">
        <v>39065</v>
      </c>
      <c r="J22" s="31">
        <v>11</v>
      </c>
      <c r="K22" s="28">
        <v>6</v>
      </c>
      <c r="L22" s="28">
        <v>7</v>
      </c>
      <c r="M22" s="29">
        <v>116</v>
      </c>
      <c r="N22" s="28">
        <v>8</v>
      </c>
      <c r="O22" s="29">
        <v>32.5</v>
      </c>
      <c r="P22" s="28">
        <v>0</v>
      </c>
      <c r="Q22" s="32">
        <v>30.720000000000002</v>
      </c>
      <c r="R22" s="32">
        <v>90.07000000000001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</row>
    <row r="23" spans="1:25" ht="31.5" customHeight="1">
      <c r="A23" s="17">
        <v>50</v>
      </c>
      <c r="B23" s="2" t="s">
        <v>22</v>
      </c>
      <c r="C23" s="28">
        <v>1</v>
      </c>
      <c r="D23" s="29">
        <v>1</v>
      </c>
      <c r="E23" s="30">
        <v>51728.99</v>
      </c>
      <c r="F23" s="30">
        <v>6002.64</v>
      </c>
      <c r="G23" s="30">
        <v>0</v>
      </c>
      <c r="H23" s="30">
        <v>0</v>
      </c>
      <c r="I23" s="30">
        <v>57500</v>
      </c>
      <c r="J23" s="31">
        <v>8</v>
      </c>
      <c r="K23" s="28">
        <v>2.25</v>
      </c>
      <c r="L23" s="28">
        <v>8</v>
      </c>
      <c r="M23" s="29">
        <v>267</v>
      </c>
      <c r="N23" s="28">
        <v>1</v>
      </c>
      <c r="O23" s="29">
        <v>2</v>
      </c>
      <c r="P23" s="28">
        <v>0</v>
      </c>
      <c r="Q23" s="32">
        <v>123.28</v>
      </c>
      <c r="R23" s="32">
        <v>745.75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</row>
    <row r="24" spans="1:25" ht="31.5" customHeight="1">
      <c r="A24" s="17">
        <v>53</v>
      </c>
      <c r="B24" s="2" t="s">
        <v>23</v>
      </c>
      <c r="C24" s="28">
        <v>3</v>
      </c>
      <c r="D24" s="29">
        <v>2.6</v>
      </c>
      <c r="E24" s="30">
        <v>49639.01</v>
      </c>
      <c r="F24" s="30">
        <v>4595.06</v>
      </c>
      <c r="G24" s="30">
        <v>0</v>
      </c>
      <c r="H24" s="30">
        <v>0</v>
      </c>
      <c r="I24" s="30">
        <v>20919.03</v>
      </c>
      <c r="J24" s="31">
        <v>9</v>
      </c>
      <c r="K24" s="28">
        <v>4</v>
      </c>
      <c r="L24" s="28">
        <v>5</v>
      </c>
      <c r="M24" s="29">
        <v>252</v>
      </c>
      <c r="N24" s="28">
        <v>0</v>
      </c>
      <c r="O24" s="29">
        <v>0</v>
      </c>
      <c r="P24" s="28">
        <v>0</v>
      </c>
      <c r="Q24" s="32">
        <v>105</v>
      </c>
      <c r="R24" s="32">
        <v>176.8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</row>
    <row r="25" spans="1:25" ht="31.5" customHeight="1">
      <c r="A25" s="17">
        <v>59</v>
      </c>
      <c r="B25" s="2" t="s">
        <v>66</v>
      </c>
      <c r="C25" s="28">
        <v>7</v>
      </c>
      <c r="D25" s="29">
        <v>6.5</v>
      </c>
      <c r="E25" s="30">
        <v>217233</v>
      </c>
      <c r="F25" s="30">
        <v>21618</v>
      </c>
      <c r="G25" s="30">
        <v>0</v>
      </c>
      <c r="H25" s="30">
        <v>0</v>
      </c>
      <c r="I25" s="30">
        <v>234282</v>
      </c>
      <c r="J25" s="31">
        <v>4</v>
      </c>
      <c r="K25" s="28">
        <v>6.5</v>
      </c>
      <c r="L25" s="28">
        <v>51</v>
      </c>
      <c r="M25" s="29">
        <v>851.06</v>
      </c>
      <c r="N25" s="28">
        <v>20</v>
      </c>
      <c r="O25" s="29">
        <v>204.27999999999997</v>
      </c>
      <c r="P25" s="28">
        <v>5</v>
      </c>
      <c r="Q25" s="32">
        <v>1511.2300000000002</v>
      </c>
      <c r="R25" s="32">
        <v>4881.900000000001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</row>
    <row r="26" spans="1:25" ht="31.5" customHeight="1">
      <c r="A26" s="17">
        <v>60</v>
      </c>
      <c r="B26" s="2" t="s">
        <v>24</v>
      </c>
      <c r="C26" s="28">
        <v>4</v>
      </c>
      <c r="D26" s="29">
        <v>3.0999999999999996</v>
      </c>
      <c r="E26" s="30" t="s">
        <v>2</v>
      </c>
      <c r="F26" s="30" t="s">
        <v>2</v>
      </c>
      <c r="G26" s="30" t="s">
        <v>2</v>
      </c>
      <c r="H26" s="30">
        <v>0</v>
      </c>
      <c r="I26" s="30">
        <v>107000</v>
      </c>
      <c r="J26" s="31">
        <v>7</v>
      </c>
      <c r="K26" s="28">
        <v>3.5</v>
      </c>
      <c r="L26" s="28">
        <v>9</v>
      </c>
      <c r="M26" s="29">
        <v>142</v>
      </c>
      <c r="N26" s="28">
        <v>13</v>
      </c>
      <c r="O26" s="29">
        <v>354.5</v>
      </c>
      <c r="P26" s="28">
        <v>3</v>
      </c>
      <c r="Q26" s="32">
        <v>199.08</v>
      </c>
      <c r="R26" s="32">
        <v>241.15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</row>
    <row r="27" spans="1:25" ht="31.5" customHeight="1">
      <c r="A27" s="17">
        <v>63</v>
      </c>
      <c r="B27" s="2" t="s">
        <v>25</v>
      </c>
      <c r="C27" s="28">
        <v>1</v>
      </c>
      <c r="D27" s="29">
        <v>1</v>
      </c>
      <c r="E27" s="30">
        <v>69073</v>
      </c>
      <c r="F27" s="30">
        <v>5146</v>
      </c>
      <c r="G27" s="30" t="s">
        <v>2</v>
      </c>
      <c r="H27" s="30">
        <v>0</v>
      </c>
      <c r="I27" s="30">
        <v>45310</v>
      </c>
      <c r="J27" s="31">
        <v>10</v>
      </c>
      <c r="K27" s="28">
        <v>9.5</v>
      </c>
      <c r="L27" s="28">
        <v>3</v>
      </c>
      <c r="M27" s="29">
        <v>201</v>
      </c>
      <c r="N27" s="28">
        <v>0</v>
      </c>
      <c r="O27" s="29">
        <v>0</v>
      </c>
      <c r="P27" s="28">
        <v>1</v>
      </c>
      <c r="Q27" s="32">
        <v>100.9</v>
      </c>
      <c r="R27" s="32">
        <v>87.2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</row>
    <row r="28" spans="1:25" ht="31.5" customHeight="1">
      <c r="A28" s="17">
        <v>64</v>
      </c>
      <c r="B28" s="2" t="s">
        <v>26</v>
      </c>
      <c r="C28" s="28">
        <v>3</v>
      </c>
      <c r="D28" s="29">
        <v>2.8</v>
      </c>
      <c r="E28" s="30">
        <v>112785.63</v>
      </c>
      <c r="F28" s="30">
        <v>9841.43</v>
      </c>
      <c r="G28" s="30" t="s">
        <v>2</v>
      </c>
      <c r="H28" s="30" t="s">
        <v>2</v>
      </c>
      <c r="I28" s="30">
        <v>113225.79</v>
      </c>
      <c r="J28" s="31">
        <v>23</v>
      </c>
      <c r="K28" s="28">
        <v>15.5</v>
      </c>
      <c r="L28" s="28">
        <v>12</v>
      </c>
      <c r="M28" s="29">
        <v>396</v>
      </c>
      <c r="N28" s="28">
        <v>5</v>
      </c>
      <c r="O28" s="29">
        <v>31</v>
      </c>
      <c r="P28" s="28">
        <v>0</v>
      </c>
      <c r="Q28" s="32">
        <v>232.83999999999997</v>
      </c>
      <c r="R28" s="32">
        <v>457.4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</row>
    <row r="29" spans="1:25" ht="31.5" customHeight="1">
      <c r="A29" s="17">
        <v>67</v>
      </c>
      <c r="B29" s="2" t="s">
        <v>27</v>
      </c>
      <c r="C29" s="28">
        <v>3</v>
      </c>
      <c r="D29" s="29">
        <v>3</v>
      </c>
      <c r="E29" s="30">
        <v>128086.71</v>
      </c>
      <c r="F29" s="30">
        <v>22768.9</v>
      </c>
      <c r="G29" s="30">
        <v>0</v>
      </c>
      <c r="H29" s="30">
        <v>0</v>
      </c>
      <c r="I29" s="30">
        <v>159402.58</v>
      </c>
      <c r="J29" s="31">
        <v>24</v>
      </c>
      <c r="K29" s="28">
        <v>12.5</v>
      </c>
      <c r="L29" s="28">
        <v>30</v>
      </c>
      <c r="M29" s="29">
        <v>271.5</v>
      </c>
      <c r="N29" s="28">
        <v>37</v>
      </c>
      <c r="O29" s="29">
        <v>278.5</v>
      </c>
      <c r="P29" s="28">
        <v>3</v>
      </c>
      <c r="Q29" s="32">
        <v>691.6500000000001</v>
      </c>
      <c r="R29" s="32">
        <v>1439.74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</row>
    <row r="30" spans="1:25" ht="31.5" customHeight="1">
      <c r="A30" s="17">
        <v>68</v>
      </c>
      <c r="B30" s="2" t="s">
        <v>28</v>
      </c>
      <c r="C30" s="28">
        <v>3</v>
      </c>
      <c r="D30" s="29">
        <v>2.8</v>
      </c>
      <c r="E30" s="30">
        <v>152065</v>
      </c>
      <c r="F30" s="30" t="s">
        <v>2</v>
      </c>
      <c r="G30" s="30" t="s">
        <v>2</v>
      </c>
      <c r="H30" s="30" t="s">
        <v>2</v>
      </c>
      <c r="I30" s="30">
        <v>109375</v>
      </c>
      <c r="J30" s="31">
        <v>12</v>
      </c>
      <c r="K30" s="28">
        <v>6</v>
      </c>
      <c r="L30" s="28">
        <v>0</v>
      </c>
      <c r="M30" s="29">
        <v>0</v>
      </c>
      <c r="N30" s="28">
        <v>0</v>
      </c>
      <c r="O30" s="29">
        <v>0</v>
      </c>
      <c r="P30" s="28">
        <v>0</v>
      </c>
      <c r="Q30" s="32">
        <v>376.7900000000001</v>
      </c>
      <c r="R30" s="32">
        <v>398.20000000000005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</row>
    <row r="31" spans="1:25" ht="31.5" customHeight="1">
      <c r="A31" s="17">
        <v>69</v>
      </c>
      <c r="B31" s="2" t="s">
        <v>29</v>
      </c>
      <c r="C31" s="28">
        <v>5</v>
      </c>
      <c r="D31" s="29">
        <v>4.8</v>
      </c>
      <c r="E31" s="30">
        <v>97242.49</v>
      </c>
      <c r="F31" s="30">
        <v>24699.98</v>
      </c>
      <c r="G31" s="30">
        <v>0</v>
      </c>
      <c r="H31" s="30">
        <v>0</v>
      </c>
      <c r="I31" s="30">
        <v>129080</v>
      </c>
      <c r="J31" s="31">
        <v>5</v>
      </c>
      <c r="K31" s="28">
        <v>2.5</v>
      </c>
      <c r="L31" s="28">
        <v>13</v>
      </c>
      <c r="M31" s="29">
        <v>253</v>
      </c>
      <c r="N31" s="28">
        <v>16</v>
      </c>
      <c r="O31" s="29">
        <v>158</v>
      </c>
      <c r="P31" s="28">
        <v>11</v>
      </c>
      <c r="Q31" s="32">
        <v>464.1000000000001</v>
      </c>
      <c r="R31" s="32">
        <v>868.6700000000001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</row>
    <row r="32" spans="1:25" ht="31.5" customHeight="1">
      <c r="A32" s="17">
        <v>73</v>
      </c>
      <c r="B32" s="2" t="s">
        <v>30</v>
      </c>
      <c r="C32" s="28">
        <v>5</v>
      </c>
      <c r="D32" s="29">
        <v>4.6</v>
      </c>
      <c r="E32" s="30">
        <v>173194.84</v>
      </c>
      <c r="F32" s="30">
        <v>34797</v>
      </c>
      <c r="G32" s="30">
        <v>171.46</v>
      </c>
      <c r="H32" s="30">
        <v>0</v>
      </c>
      <c r="I32" s="30">
        <v>200714.87</v>
      </c>
      <c r="J32" s="31">
        <v>15</v>
      </c>
      <c r="K32" s="28">
        <v>10</v>
      </c>
      <c r="L32" s="28">
        <v>16</v>
      </c>
      <c r="M32" s="29">
        <v>445.5</v>
      </c>
      <c r="N32" s="28">
        <v>30</v>
      </c>
      <c r="O32" s="29">
        <v>390</v>
      </c>
      <c r="P32" s="28">
        <v>0</v>
      </c>
      <c r="Q32" s="32">
        <v>515.04</v>
      </c>
      <c r="R32" s="32">
        <v>706.2999999999998</v>
      </c>
      <c r="S32" s="28">
        <v>0</v>
      </c>
      <c r="T32" s="28">
        <v>0</v>
      </c>
      <c r="U32" s="28">
        <v>0</v>
      </c>
      <c r="V32" s="28">
        <v>0</v>
      </c>
      <c r="W32" s="28">
        <v>2</v>
      </c>
      <c r="X32" s="28">
        <v>0</v>
      </c>
      <c r="Y32" s="28">
        <v>0</v>
      </c>
    </row>
    <row r="33" spans="1:25" ht="31.5" customHeight="1">
      <c r="A33" s="17">
        <v>76</v>
      </c>
      <c r="B33" s="2" t="s">
        <v>31</v>
      </c>
      <c r="C33" s="28">
        <v>4</v>
      </c>
      <c r="D33" s="29">
        <v>4</v>
      </c>
      <c r="E33" s="30">
        <v>172878</v>
      </c>
      <c r="F33" s="30">
        <v>21695</v>
      </c>
      <c r="G33" s="30">
        <v>0</v>
      </c>
      <c r="H33" s="30">
        <v>0</v>
      </c>
      <c r="I33" s="30">
        <v>200322</v>
      </c>
      <c r="J33" s="31">
        <v>13</v>
      </c>
      <c r="K33" s="28">
        <v>6.5</v>
      </c>
      <c r="L33" s="28">
        <v>9</v>
      </c>
      <c r="M33" s="29">
        <v>170</v>
      </c>
      <c r="N33" s="28">
        <v>26</v>
      </c>
      <c r="O33" s="29">
        <v>626.5</v>
      </c>
      <c r="P33" s="28">
        <v>0</v>
      </c>
      <c r="Q33" s="32">
        <v>634.8599999999999</v>
      </c>
      <c r="R33" s="32">
        <v>996.76</v>
      </c>
      <c r="S33" s="28">
        <v>0</v>
      </c>
      <c r="T33" s="28">
        <v>808.5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</row>
    <row r="34" spans="1:25" ht="31.5" customHeight="1">
      <c r="A34" s="17">
        <v>84</v>
      </c>
      <c r="B34" s="2" t="s">
        <v>32</v>
      </c>
      <c r="C34" s="28">
        <v>2</v>
      </c>
      <c r="D34" s="29">
        <v>2</v>
      </c>
      <c r="E34" s="30" t="s">
        <v>2</v>
      </c>
      <c r="F34" s="30" t="s">
        <v>2</v>
      </c>
      <c r="G34" s="30" t="s">
        <v>2</v>
      </c>
      <c r="H34" s="30" t="s">
        <v>2</v>
      </c>
      <c r="I34" s="30" t="s">
        <v>2</v>
      </c>
      <c r="J34" s="31" t="s">
        <v>2</v>
      </c>
      <c r="K34" s="28">
        <v>1</v>
      </c>
      <c r="L34" s="28" t="s">
        <v>2</v>
      </c>
      <c r="M34" s="29">
        <v>338</v>
      </c>
      <c r="N34" s="28">
        <v>0</v>
      </c>
      <c r="O34" s="29">
        <v>0</v>
      </c>
      <c r="P34" s="28">
        <v>0</v>
      </c>
      <c r="Q34" s="32">
        <v>272.59000000000003</v>
      </c>
      <c r="R34" s="32">
        <v>196.3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</row>
    <row r="35" spans="1:25" ht="31.5" customHeight="1">
      <c r="A35" s="17">
        <v>85</v>
      </c>
      <c r="B35" s="2" t="s">
        <v>33</v>
      </c>
      <c r="C35" s="28">
        <v>6</v>
      </c>
      <c r="D35" s="29">
        <v>3.5</v>
      </c>
      <c r="E35" s="30">
        <v>179175.48</v>
      </c>
      <c r="F35" s="30">
        <v>15092.74</v>
      </c>
      <c r="G35" s="30" t="s">
        <v>2</v>
      </c>
      <c r="H35" s="30">
        <v>0</v>
      </c>
      <c r="I35" s="30">
        <v>127907.46</v>
      </c>
      <c r="J35" s="31">
        <v>24</v>
      </c>
      <c r="K35" s="28">
        <v>12</v>
      </c>
      <c r="L35" s="28">
        <v>14</v>
      </c>
      <c r="M35" s="29">
        <v>312.5</v>
      </c>
      <c r="N35" s="28">
        <v>32</v>
      </c>
      <c r="O35" s="29">
        <v>274.5</v>
      </c>
      <c r="P35" s="28">
        <v>2</v>
      </c>
      <c r="Q35" s="32">
        <v>428.3</v>
      </c>
      <c r="R35" s="32">
        <v>1176.2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</row>
    <row r="36" spans="1:25" ht="31.5" customHeight="1">
      <c r="A36" s="17">
        <v>86</v>
      </c>
      <c r="B36" s="2" t="s">
        <v>34</v>
      </c>
      <c r="C36" s="28">
        <v>2</v>
      </c>
      <c r="D36" s="29">
        <v>1.8</v>
      </c>
      <c r="E36" s="30">
        <v>60898.99</v>
      </c>
      <c r="F36" s="30" t="s">
        <v>2</v>
      </c>
      <c r="G36" s="30" t="s">
        <v>2</v>
      </c>
      <c r="H36" s="30" t="s">
        <v>2</v>
      </c>
      <c r="I36" s="30">
        <v>43560</v>
      </c>
      <c r="J36" s="31">
        <v>3</v>
      </c>
      <c r="K36" s="28">
        <v>2</v>
      </c>
      <c r="L36" s="28">
        <v>0</v>
      </c>
      <c r="M36" s="29">
        <v>193</v>
      </c>
      <c r="N36" s="28">
        <v>0</v>
      </c>
      <c r="O36" s="29">
        <v>5</v>
      </c>
      <c r="P36" s="28">
        <v>0</v>
      </c>
      <c r="Q36" s="32">
        <v>239.49999999999997</v>
      </c>
      <c r="R36" s="32">
        <v>83.21999999999998</v>
      </c>
      <c r="S36" s="28" t="s">
        <v>2</v>
      </c>
      <c r="T36" s="28" t="s">
        <v>2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</row>
    <row r="37" spans="1:25" ht="31.5" customHeight="1">
      <c r="A37" s="17">
        <v>88</v>
      </c>
      <c r="B37" s="2" t="s">
        <v>35</v>
      </c>
      <c r="C37" s="28">
        <v>1</v>
      </c>
      <c r="D37" s="29">
        <v>0.8</v>
      </c>
      <c r="E37" s="30">
        <v>32798.26</v>
      </c>
      <c r="F37" s="30">
        <v>5874.47</v>
      </c>
      <c r="G37" s="30">
        <v>1279.16</v>
      </c>
      <c r="H37" s="30">
        <v>0</v>
      </c>
      <c r="I37" s="30">
        <v>37814.12</v>
      </c>
      <c r="J37" s="31">
        <v>9</v>
      </c>
      <c r="K37" s="28">
        <v>4.5</v>
      </c>
      <c r="L37" s="28">
        <v>8</v>
      </c>
      <c r="M37" s="29">
        <v>111</v>
      </c>
      <c r="N37" s="28">
        <v>0</v>
      </c>
      <c r="O37" s="29">
        <v>0</v>
      </c>
      <c r="P37" s="28">
        <v>0</v>
      </c>
      <c r="Q37" s="32">
        <v>78.41</v>
      </c>
      <c r="R37" s="32">
        <v>94.81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</row>
    <row r="38" spans="1:25" ht="31.5" customHeight="1">
      <c r="A38" s="17">
        <v>89</v>
      </c>
      <c r="B38" s="2" t="s">
        <v>36</v>
      </c>
      <c r="C38" s="28">
        <v>1</v>
      </c>
      <c r="D38" s="29">
        <v>1</v>
      </c>
      <c r="E38" s="30">
        <v>22848.78</v>
      </c>
      <c r="F38" s="30">
        <v>2642.95</v>
      </c>
      <c r="G38" s="30">
        <v>1229</v>
      </c>
      <c r="H38" s="30">
        <v>0</v>
      </c>
      <c r="I38" s="30">
        <v>0</v>
      </c>
      <c r="J38" s="31">
        <v>1</v>
      </c>
      <c r="K38" s="28">
        <v>0.5</v>
      </c>
      <c r="L38" s="28">
        <v>3</v>
      </c>
      <c r="M38" s="29">
        <v>36.5</v>
      </c>
      <c r="N38" s="28">
        <v>0</v>
      </c>
      <c r="O38" s="29">
        <v>0</v>
      </c>
      <c r="P38" s="28">
        <v>0</v>
      </c>
      <c r="Q38" s="32">
        <v>0</v>
      </c>
      <c r="R38" s="32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</row>
    <row r="39" spans="1:25" ht="31.5" customHeight="1">
      <c r="A39" s="17">
        <v>90</v>
      </c>
      <c r="B39" s="2" t="s">
        <v>37</v>
      </c>
      <c r="C39" s="28">
        <v>1</v>
      </c>
      <c r="D39" s="29">
        <v>0.5</v>
      </c>
      <c r="E39" s="30">
        <v>36561.71</v>
      </c>
      <c r="F39" s="30">
        <v>919.13</v>
      </c>
      <c r="G39" s="30">
        <v>0</v>
      </c>
      <c r="H39" s="30">
        <v>0</v>
      </c>
      <c r="I39" s="30" t="s">
        <v>38</v>
      </c>
      <c r="J39" s="31">
        <v>0</v>
      </c>
      <c r="K39" s="28">
        <v>0</v>
      </c>
      <c r="L39" s="28">
        <v>2</v>
      </c>
      <c r="M39" s="29">
        <v>38</v>
      </c>
      <c r="N39" s="28">
        <v>3</v>
      </c>
      <c r="O39" s="29">
        <v>19.5</v>
      </c>
      <c r="P39" s="28">
        <v>0</v>
      </c>
      <c r="Q39" s="32">
        <v>96</v>
      </c>
      <c r="R39" s="32">
        <v>180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</row>
    <row r="41" spans="2:25" ht="47.25" customHeight="1">
      <c r="B41" s="11" t="s">
        <v>71</v>
      </c>
      <c r="C41" s="18">
        <f>SUM(C3:C39)</f>
        <v>121</v>
      </c>
      <c r="D41" s="18">
        <f aca="true" t="shared" si="0" ref="D41:Y41">SUM(D3:D39)</f>
        <v>109.04999999999997</v>
      </c>
      <c r="E41" s="19">
        <f t="shared" si="0"/>
        <v>3741554.2099999995</v>
      </c>
      <c r="F41" s="19">
        <f t="shared" si="0"/>
        <v>719708.67</v>
      </c>
      <c r="G41" s="19">
        <f t="shared" si="0"/>
        <v>7455.8</v>
      </c>
      <c r="H41" s="19">
        <f t="shared" si="0"/>
        <v>116605.56</v>
      </c>
      <c r="I41" s="19">
        <f t="shared" si="0"/>
        <v>3646840.06</v>
      </c>
      <c r="J41" s="18">
        <f t="shared" si="0"/>
        <v>515</v>
      </c>
      <c r="K41" s="18">
        <f t="shared" si="0"/>
        <v>311.15</v>
      </c>
      <c r="L41" s="18">
        <f t="shared" si="0"/>
        <v>513</v>
      </c>
      <c r="M41" s="18">
        <f t="shared" si="0"/>
        <v>10544.56</v>
      </c>
      <c r="N41" s="18">
        <f t="shared" si="0"/>
        <v>461</v>
      </c>
      <c r="O41" s="18">
        <f t="shared" si="0"/>
        <v>4529.28</v>
      </c>
      <c r="P41" s="18">
        <f t="shared" si="0"/>
        <v>312</v>
      </c>
      <c r="Q41" s="18">
        <f t="shared" si="0"/>
        <v>13791.370000000003</v>
      </c>
      <c r="R41" s="18">
        <f t="shared" si="0"/>
        <v>30487.24000000001</v>
      </c>
      <c r="S41" s="18">
        <f t="shared" si="0"/>
        <v>561</v>
      </c>
      <c r="T41" s="18">
        <f t="shared" si="0"/>
        <v>808.5</v>
      </c>
      <c r="U41" s="18">
        <f t="shared" si="0"/>
        <v>0</v>
      </c>
      <c r="V41" s="18">
        <f t="shared" si="0"/>
        <v>0</v>
      </c>
      <c r="W41" s="18">
        <f t="shared" si="0"/>
        <v>4</v>
      </c>
      <c r="X41" s="18">
        <f t="shared" si="0"/>
        <v>400</v>
      </c>
      <c r="Y41" s="18">
        <f t="shared" si="0"/>
        <v>0</v>
      </c>
    </row>
    <row r="42" spans="2:25" ht="31.5" customHeight="1">
      <c r="B42" s="12" t="s">
        <v>67</v>
      </c>
      <c r="C42" s="18">
        <f>AVERAGE(C3:C39)</f>
        <v>3.27027027027027</v>
      </c>
      <c r="D42" s="18">
        <f aca="true" t="shared" si="1" ref="D42:Y42">AVERAGE(D3:D39)</f>
        <v>2.9472972972972964</v>
      </c>
      <c r="E42" s="19">
        <f t="shared" si="1"/>
        <v>110045.71205882351</v>
      </c>
      <c r="F42" s="19">
        <f t="shared" si="1"/>
        <v>23216.40870967742</v>
      </c>
      <c r="G42" s="19">
        <f t="shared" si="1"/>
        <v>310.65833333333336</v>
      </c>
      <c r="H42" s="19">
        <f t="shared" si="1"/>
        <v>4020.8813793103445</v>
      </c>
      <c r="I42" s="19">
        <f t="shared" si="1"/>
        <v>107260.00176470588</v>
      </c>
      <c r="J42" s="18">
        <f t="shared" si="1"/>
        <v>14.305555555555555</v>
      </c>
      <c r="K42" s="18">
        <f t="shared" si="1"/>
        <v>8.643055555555556</v>
      </c>
      <c r="L42" s="18">
        <f t="shared" si="1"/>
        <v>14.25</v>
      </c>
      <c r="M42" s="18">
        <f t="shared" si="1"/>
        <v>284.9881081081081</v>
      </c>
      <c r="N42" s="18">
        <f t="shared" si="1"/>
        <v>13.17142857142857</v>
      </c>
      <c r="O42" s="18">
        <f t="shared" si="1"/>
        <v>122.41297297297297</v>
      </c>
      <c r="P42" s="18">
        <f t="shared" si="1"/>
        <v>8.432432432432432</v>
      </c>
      <c r="Q42" s="18">
        <f t="shared" si="1"/>
        <v>372.7397297297298</v>
      </c>
      <c r="R42" s="18">
        <f t="shared" si="1"/>
        <v>823.9794594594597</v>
      </c>
      <c r="S42" s="18">
        <f t="shared" si="1"/>
        <v>15.583333333333334</v>
      </c>
      <c r="T42" s="18">
        <f t="shared" si="1"/>
        <v>22.458333333333332</v>
      </c>
      <c r="U42" s="18">
        <f t="shared" si="1"/>
        <v>0</v>
      </c>
      <c r="V42" s="18">
        <f t="shared" si="1"/>
        <v>0</v>
      </c>
      <c r="W42" s="18">
        <f t="shared" si="1"/>
        <v>0.1111111111111111</v>
      </c>
      <c r="X42" s="18">
        <f t="shared" si="1"/>
        <v>10.81081081081081</v>
      </c>
      <c r="Y42" s="18">
        <f t="shared" si="1"/>
        <v>0</v>
      </c>
    </row>
    <row r="43" spans="2:25" ht="31.5" customHeight="1">
      <c r="B43" s="13" t="s">
        <v>68</v>
      </c>
      <c r="C43" s="20">
        <f>MEDIAN(C3:C39)</f>
        <v>3</v>
      </c>
      <c r="D43" s="20">
        <f aca="true" t="shared" si="2" ref="D43:Y43">MEDIAN(D3:D39)</f>
        <v>2.8</v>
      </c>
      <c r="E43" s="19">
        <f t="shared" si="2"/>
        <v>91125.245</v>
      </c>
      <c r="F43" s="19">
        <f t="shared" si="2"/>
        <v>9841.43</v>
      </c>
      <c r="G43" s="19">
        <f t="shared" si="2"/>
        <v>0</v>
      </c>
      <c r="H43" s="19">
        <f t="shared" si="2"/>
        <v>0</v>
      </c>
      <c r="I43" s="19">
        <f t="shared" si="2"/>
        <v>97763.83499999999</v>
      </c>
      <c r="J43" s="20">
        <f t="shared" si="2"/>
        <v>12.5</v>
      </c>
      <c r="K43" s="20">
        <f t="shared" si="2"/>
        <v>6.75</v>
      </c>
      <c r="L43" s="20">
        <f t="shared" si="2"/>
        <v>12</v>
      </c>
      <c r="M43" s="20">
        <f t="shared" si="2"/>
        <v>253</v>
      </c>
      <c r="N43" s="20">
        <f t="shared" si="2"/>
        <v>8</v>
      </c>
      <c r="O43" s="20">
        <f t="shared" si="2"/>
        <v>39</v>
      </c>
      <c r="P43" s="20">
        <f t="shared" si="2"/>
        <v>0</v>
      </c>
      <c r="Q43" s="20">
        <f t="shared" si="2"/>
        <v>273.65</v>
      </c>
      <c r="R43" s="18">
        <f t="shared" si="2"/>
        <v>414.38</v>
      </c>
      <c r="S43" s="20">
        <f t="shared" si="2"/>
        <v>0</v>
      </c>
      <c r="T43" s="20">
        <f t="shared" si="2"/>
        <v>0</v>
      </c>
      <c r="U43" s="20">
        <f t="shared" si="2"/>
        <v>0</v>
      </c>
      <c r="V43" s="20">
        <f t="shared" si="2"/>
        <v>0</v>
      </c>
      <c r="W43" s="20">
        <f t="shared" si="2"/>
        <v>0</v>
      </c>
      <c r="X43" s="20">
        <f t="shared" si="2"/>
        <v>0</v>
      </c>
      <c r="Y43" s="20">
        <f t="shared" si="2"/>
        <v>0</v>
      </c>
    </row>
    <row r="44" spans="2:25" ht="31.5" customHeight="1">
      <c r="B44" s="13" t="s">
        <v>69</v>
      </c>
      <c r="C44" s="18">
        <f>MAX(C3:C39)</f>
        <v>8</v>
      </c>
      <c r="D44" s="18">
        <f aca="true" t="shared" si="3" ref="D44:Y44">MAX(D3:D39)</f>
        <v>7.8</v>
      </c>
      <c r="E44" s="19">
        <f t="shared" si="3"/>
        <v>311200.11</v>
      </c>
      <c r="F44" s="19">
        <f t="shared" si="3"/>
        <v>260073</v>
      </c>
      <c r="G44" s="19">
        <f t="shared" si="3"/>
        <v>1992.2</v>
      </c>
      <c r="H44" s="19">
        <f t="shared" si="3"/>
        <v>93000</v>
      </c>
      <c r="I44" s="19">
        <f t="shared" si="3"/>
        <v>269386.56</v>
      </c>
      <c r="J44" s="18">
        <f t="shared" si="3"/>
        <v>40</v>
      </c>
      <c r="K44" s="18">
        <f t="shared" si="3"/>
        <v>31</v>
      </c>
      <c r="L44" s="18">
        <f t="shared" si="3"/>
        <v>51</v>
      </c>
      <c r="M44" s="18">
        <f t="shared" si="3"/>
        <v>921</v>
      </c>
      <c r="N44" s="18">
        <f t="shared" si="3"/>
        <v>65</v>
      </c>
      <c r="O44" s="18">
        <f t="shared" si="3"/>
        <v>626.5</v>
      </c>
      <c r="P44" s="18">
        <f t="shared" si="3"/>
        <v>120</v>
      </c>
      <c r="Q44" s="18">
        <f t="shared" si="3"/>
        <v>1511.2300000000002</v>
      </c>
      <c r="R44" s="18">
        <f t="shared" si="3"/>
        <v>4881.900000000001</v>
      </c>
      <c r="S44" s="18">
        <f t="shared" si="3"/>
        <v>561</v>
      </c>
      <c r="T44" s="18">
        <f t="shared" si="3"/>
        <v>808.5</v>
      </c>
      <c r="U44" s="18">
        <f t="shared" si="3"/>
        <v>0</v>
      </c>
      <c r="V44" s="18">
        <f t="shared" si="3"/>
        <v>0</v>
      </c>
      <c r="W44" s="18">
        <f t="shared" si="3"/>
        <v>2</v>
      </c>
      <c r="X44" s="18">
        <f t="shared" si="3"/>
        <v>250</v>
      </c>
      <c r="Y44" s="18">
        <f t="shared" si="3"/>
        <v>0</v>
      </c>
    </row>
    <row r="45" spans="2:25" ht="31.5" customHeight="1">
      <c r="B45" s="13" t="s">
        <v>70</v>
      </c>
      <c r="C45" s="20">
        <f>MIN(C3:C30)</f>
        <v>1</v>
      </c>
      <c r="D45" s="20">
        <f aca="true" t="shared" si="4" ref="D45:Y45">MIN(D3:D30)</f>
        <v>1</v>
      </c>
      <c r="E45" s="19">
        <f t="shared" si="4"/>
        <v>15000</v>
      </c>
      <c r="F45" s="19">
        <f t="shared" si="4"/>
        <v>1048</v>
      </c>
      <c r="G45" s="19">
        <f t="shared" si="4"/>
        <v>0</v>
      </c>
      <c r="H45" s="19">
        <f t="shared" si="4"/>
        <v>0</v>
      </c>
      <c r="I45" s="19">
        <f t="shared" si="4"/>
        <v>20919.03</v>
      </c>
      <c r="J45" s="20">
        <f t="shared" si="4"/>
        <v>4</v>
      </c>
      <c r="K45" s="20">
        <f t="shared" si="4"/>
        <v>1.9000000000000006</v>
      </c>
      <c r="L45" s="20">
        <f t="shared" si="4"/>
        <v>0</v>
      </c>
      <c r="M45" s="20">
        <f t="shared" si="4"/>
        <v>0</v>
      </c>
      <c r="N45" s="20">
        <f t="shared" si="4"/>
        <v>0</v>
      </c>
      <c r="O45" s="20">
        <f t="shared" si="4"/>
        <v>0</v>
      </c>
      <c r="P45" s="20">
        <f t="shared" si="4"/>
        <v>0</v>
      </c>
      <c r="Q45" s="20">
        <f t="shared" si="4"/>
        <v>0</v>
      </c>
      <c r="R45" s="21">
        <f t="shared" si="4"/>
        <v>87.2</v>
      </c>
      <c r="S45" s="20">
        <f t="shared" si="4"/>
        <v>0</v>
      </c>
      <c r="T45" s="20">
        <f t="shared" si="4"/>
        <v>0</v>
      </c>
      <c r="U45" s="20">
        <f t="shared" si="4"/>
        <v>0</v>
      </c>
      <c r="V45" s="20">
        <f t="shared" si="4"/>
        <v>0</v>
      </c>
      <c r="W45" s="20">
        <f t="shared" si="4"/>
        <v>0</v>
      </c>
      <c r="X45" s="20">
        <f t="shared" si="4"/>
        <v>0</v>
      </c>
      <c r="Y45" s="20">
        <f t="shared" si="4"/>
        <v>0</v>
      </c>
    </row>
  </sheetData>
  <sheetProtection/>
  <mergeCells count="4">
    <mergeCell ref="C1:I1"/>
    <mergeCell ref="U1:Y1"/>
    <mergeCell ref="Q1:T1"/>
    <mergeCell ref="J1:P1"/>
  </mergeCells>
  <printOptions heading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&amp;L&amp;"-,Italique"Enquête annuelle 2018&amp;R&amp;"-,Italique"Centres de gestion</oddHeader>
    <oddFooter>&amp;C&amp;"-,Italique"Service interministériel des Archives de France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Véronique REUTER</dc:creator>
  <cp:keywords/>
  <dc:description/>
  <cp:lastModifiedBy>Véronique REUTER</cp:lastModifiedBy>
  <cp:lastPrinted>2019-07-02T08:08:25Z</cp:lastPrinted>
  <dcterms:created xsi:type="dcterms:W3CDTF">2019-06-14T14:36:41Z</dcterms:created>
  <dcterms:modified xsi:type="dcterms:W3CDTF">2019-07-02T09:20:56Z</dcterms:modified>
  <cp:category/>
  <cp:version/>
  <cp:contentType/>
  <cp:contentStatus/>
</cp:coreProperties>
</file>