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'Feuil1'!$B:$B,'Feuil1'!$2:$2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<sst xmlns="http://schemas.openxmlformats.org/spreadsheetml/2006/main" count="356" uniqueCount="146">
  <si>
    <t>1- PERSONNEL ET BUDGET</t>
  </si>
  <si>
    <t xml:space="preserve">2- ACCROISSEMENT DES FONDS </t>
  </si>
  <si>
    <t>3- INSTRUMENTS DE RECHERCHE</t>
  </si>
  <si>
    <t>4- CONSERVATION ET RESTAURATION</t>
  </si>
  <si>
    <t>5- OCCUPATION DE L'ESPACE</t>
  </si>
  <si>
    <t>6- NUMÉRISATION</t>
  </si>
  <si>
    <t>7- MISE EN LIGNE</t>
  </si>
  <si>
    <t>8- COMMUNICATION</t>
  </si>
  <si>
    <t>9- CONSULTATION EN LIGNE</t>
  </si>
  <si>
    <t>10- EXPOSITIONS ET ANIMATIONS</t>
  </si>
  <si>
    <t>000_2014.xls</t>
  </si>
  <si>
    <t>Région</t>
  </si>
  <si>
    <t>Population</t>
  </si>
  <si>
    <t>Personnel (nombre de personnes physiques)</t>
  </si>
  <si>
    <t>Personnel (en équivalent temps plein)</t>
  </si>
  <si>
    <t>Crédits fonctionnement gérés par le service</t>
  </si>
  <si>
    <t>Crédits fonctionnement gérés par la collectivité</t>
  </si>
  <si>
    <t>Crédits investissement gérés par le service</t>
  </si>
  <si>
    <t>Crédits investissement gérés par la collectivité</t>
  </si>
  <si>
    <t>Tableaux de gestion achevés et validés dans l'année</t>
  </si>
  <si>
    <t>Tableaux de gestion actualisés dans l'année</t>
  </si>
  <si>
    <t>Métrage linéaire nouvellement occupé en 2014</t>
  </si>
  <si>
    <t>Accroissement des fonds publics dans l'année (ml)</t>
  </si>
  <si>
    <t>Accroissement des fonds publics dans l'année (Go)</t>
  </si>
  <si>
    <t>Accroissement des fonds publics dans l'année (unités)</t>
  </si>
  <si>
    <t>Accroissement des fonds privés dans l'année (ml)</t>
  </si>
  <si>
    <t>Accroissement des fonds privés dans l'année (unités)</t>
  </si>
  <si>
    <t>Accroissement de la bibliothèque dans l'année (ml)</t>
  </si>
  <si>
    <t xml:space="preserve"> Fonds conservés cumulés au 31 décembre 2014 (ml)</t>
  </si>
  <si>
    <t xml:space="preserve">Actions relatives à l'archivage électronique </t>
  </si>
  <si>
    <t>Fonds munis d’un instrument de recherche  dans l’année (ml)</t>
  </si>
  <si>
    <t>Fonds munis d'un instrument de recherche dans l'année sur le total des fonds (%)</t>
  </si>
  <si>
    <t>Nombre d'instruments de recherche synthétiques</t>
  </si>
  <si>
    <t>Nombre d'instruments de recherche analytiques</t>
  </si>
  <si>
    <t>Total des fonds munis d’un instrument de recherche (ml)</t>
  </si>
  <si>
    <t>Fonds munis d'un instrument de recherche sur le total des fonds (%)</t>
  </si>
  <si>
    <t xml:space="preserve"> Fonds bien conditionnés (ml)</t>
  </si>
  <si>
    <t>Pourcentage des fonds bien conditionnés sur l’ensemble des fonds conservés</t>
  </si>
  <si>
    <t xml:space="preserve"> Magasins (m²)</t>
  </si>
  <si>
    <t xml:space="preserve"> Magasins aux normes (m²)</t>
  </si>
  <si>
    <t>(% par rapport à la surface)</t>
  </si>
  <si>
    <t>Surface totale du bâtiment</t>
  </si>
  <si>
    <t>Fonds microfilmés dans l’année (ml)</t>
  </si>
  <si>
    <t>Opérations de restauration (en nombre d’unités)</t>
  </si>
  <si>
    <t>Budget attribué à la restauration (externalisée)</t>
  </si>
  <si>
    <t xml:space="preserve">Présence d’un atelier de restauration </t>
  </si>
  <si>
    <t>Métrage équipé (ml)</t>
  </si>
  <si>
    <t>Métrage occupé (ml)</t>
  </si>
  <si>
    <t>Métrage occupé par rapport au métrage équipé (en %)</t>
  </si>
  <si>
    <t>Métrage linéaire disponible au 31 décembre 2014 (ml)</t>
  </si>
  <si>
    <t xml:space="preserve">Pages numérisées (accroissement annuel) </t>
  </si>
  <si>
    <t>Pages numérisées depuis le début des opérations de numérisation</t>
  </si>
  <si>
    <t>dont état civil</t>
  </si>
  <si>
    <t xml:space="preserve">Images numérisées (accroissement annuel) </t>
  </si>
  <si>
    <t>Images numérisées depuis le début des opérations de numérisation</t>
  </si>
  <si>
    <t>dont cadastre et plans</t>
  </si>
  <si>
    <t>Date de mise en service</t>
  </si>
  <si>
    <t xml:space="preserve">Pages mises en ligne depuis le début des opérations de mise en ligne </t>
  </si>
  <si>
    <t>Pages mises en ligne par rapport aux pages numérisées (%)</t>
  </si>
  <si>
    <t xml:space="preserve">Images mises en ligne depuis le début des opérations de mise en ligne </t>
  </si>
  <si>
    <t>Images mises en ligne par rapport aux images numérisées (%)</t>
  </si>
  <si>
    <t>Pages disponibles en local</t>
  </si>
  <si>
    <t>Pages disponibles en local par rapport aux pages numérisées (%)</t>
  </si>
  <si>
    <t>images disponibles en local</t>
  </si>
  <si>
    <t>images disponibles en local par rapport aux images numérisées (%)</t>
  </si>
  <si>
    <t>Lecteurs (personnes physiques inscrites)</t>
  </si>
  <si>
    <t>dont généalogistes</t>
  </si>
  <si>
    <t>(en %)</t>
  </si>
  <si>
    <t>dont chercheurs/scientifiques</t>
  </si>
  <si>
    <t>dont recherches individuelles/administratives</t>
  </si>
  <si>
    <t>Accès à la salle de lecture (séances de travail)</t>
  </si>
  <si>
    <t>Séances dans les espaces numériques en salle de lecture</t>
  </si>
  <si>
    <t xml:space="preserve">Communications </t>
  </si>
  <si>
    <t>Recherches par correspondance</t>
  </si>
  <si>
    <t xml:space="preserve">Demandes de dérogation instruites </t>
  </si>
  <si>
    <t>Articles accordés</t>
  </si>
  <si>
    <t xml:space="preserve">Pages/images vues </t>
  </si>
  <si>
    <t>Visites sur le site internet (connexions)</t>
  </si>
  <si>
    <t>Visiteurs uniques</t>
  </si>
  <si>
    <t>Expositions aux Archives régionales</t>
  </si>
  <si>
    <t>Le cas échéant, nombre total de visiteurs</t>
  </si>
  <si>
    <t>Le cas échéant, nombre de visiteurs scolaires</t>
  </si>
  <si>
    <t xml:space="preserve">Expositions réalisées en collaboration avec d'autres services </t>
  </si>
  <si>
    <t>Expositions itinérantes créées dans l’année</t>
  </si>
  <si>
    <t xml:space="preserve">Expositions virtuelles sur le site internet </t>
  </si>
  <si>
    <t>Lectures, conférences, spectacles</t>
  </si>
  <si>
    <t xml:space="preserve">Scolaires accueillis </t>
  </si>
  <si>
    <t>Public des conférences, lectures et autres</t>
  </si>
  <si>
    <t xml:space="preserve">Fréquentation totale du service </t>
  </si>
  <si>
    <t>Alsace_2014.xls</t>
  </si>
  <si>
    <t>Alsace</t>
  </si>
  <si>
    <t>Non</t>
  </si>
  <si>
    <t>n.c.</t>
  </si>
  <si>
    <t>/</t>
  </si>
  <si>
    <t>Aquitaine_2014.xls</t>
  </si>
  <si>
    <t>Aquitaine</t>
  </si>
  <si>
    <t>oui</t>
  </si>
  <si>
    <t>Auvergne_2014.xls</t>
  </si>
  <si>
    <t>Auvergne</t>
  </si>
  <si>
    <t>Basse-Normandie_2014.xls</t>
  </si>
  <si>
    <t>Basse-Normandie</t>
  </si>
  <si>
    <t>Oui</t>
  </si>
  <si>
    <t>Bourgogne_2014.xls</t>
  </si>
  <si>
    <t>Bourgogne</t>
  </si>
  <si>
    <t>Bretagne_2014.xls</t>
  </si>
  <si>
    <t>Bretagne</t>
  </si>
  <si>
    <t>Centre_2014.xls</t>
  </si>
  <si>
    <t>Centre</t>
  </si>
  <si>
    <t>n. c.</t>
  </si>
  <si>
    <t xml:space="preserve">n. c. </t>
  </si>
  <si>
    <t>Champagne-Ardenne_2014.xls</t>
  </si>
  <si>
    <t>Champagne-Ardenne</t>
  </si>
  <si>
    <t>Franche-Comté_2014.xls</t>
  </si>
  <si>
    <t>Franche-Comté</t>
  </si>
  <si>
    <t>Guadeloupe_2014.xls</t>
  </si>
  <si>
    <t>Guadeloupe</t>
  </si>
  <si>
    <t>Haute-Normandie_2014.xls</t>
  </si>
  <si>
    <t>Haute-Normandie</t>
  </si>
  <si>
    <t>Ile-de-France_2014.xls</t>
  </si>
  <si>
    <t>Île-de-France</t>
  </si>
  <si>
    <t>Languedoc-Roussillon_2014.xls</t>
  </si>
  <si>
    <t>Languedoc-Roussillon</t>
  </si>
  <si>
    <t>Limousin_2014.xls</t>
  </si>
  <si>
    <t>Limousin</t>
  </si>
  <si>
    <t>Lorraine_2014.xls</t>
  </si>
  <si>
    <t>Lorraine</t>
  </si>
  <si>
    <t>Midi-Pyrénées_2014.xls</t>
  </si>
  <si>
    <t>Midi-Pyrénées</t>
  </si>
  <si>
    <t>Nord-Pas-de-Calais_2014.xls</t>
  </si>
  <si>
    <t>Nord-Pas-de-Calais</t>
  </si>
  <si>
    <t>PACA_2014.xls</t>
  </si>
  <si>
    <t>Provence Alpes Côte d'Azur</t>
  </si>
  <si>
    <t>Pays-de-la-Loire_2014.xls</t>
  </si>
  <si>
    <t>Pays de la Loire</t>
  </si>
  <si>
    <t>Picardie_2014.xls</t>
  </si>
  <si>
    <t>Picardie</t>
  </si>
  <si>
    <t>Poitou-Charente_2014.xls</t>
  </si>
  <si>
    <t>Poitou-Charentes</t>
  </si>
  <si>
    <t>Rhone-Alpes_2014.xls</t>
  </si>
  <si>
    <t>Rhône-Alpes</t>
  </si>
  <si>
    <t>Réunion_2014.xls</t>
  </si>
  <si>
    <t>Réunion</t>
  </si>
  <si>
    <t>Total</t>
  </si>
  <si>
    <t>Moyenne</t>
  </si>
  <si>
    <t xml:space="preserve">Minimum </t>
  </si>
  <si>
    <t>Maximum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</si>
</sst>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"/>
  </numFmts>
  <fonts count="6">
    <font>
      <sz val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9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9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9"/>
  <sheetViews>
    <sheetView tabSelected="1" view="pageBreakPreview" zoomScaleNormal="75" zoomScaleSheetLayoutView="100" workbookViewId="0" topLeftCell="B1">
      <selection activeCell="C7" sqref="C7"/>
    </sheetView>
  </sheetViews>
  <sheetFormatPr defaultColWidth="11.421875" defaultRowHeight="12.75"/>
  <cols>
    <col min="1" max="1" width="0" style="1" hidden="1" customWidth="1"/>
    <col min="2" max="2" width="22.00390625" style="1" customWidth="1"/>
    <col min="3" max="3" width="10.421875" style="2" customWidth="1"/>
    <col min="4" max="4" width="0" style="1" hidden="1" customWidth="1"/>
    <col min="5" max="5" width="11.7109375" style="1" customWidth="1"/>
    <col min="6" max="6" width="12.00390625" style="1" customWidth="1"/>
    <col min="7" max="8" width="11.8515625" style="1" customWidth="1"/>
    <col min="9" max="9" width="12.00390625" style="1" customWidth="1"/>
    <col min="10" max="10" width="11.8515625" style="1" customWidth="1"/>
    <col min="11" max="11" width="0" style="1" hidden="1" customWidth="1"/>
    <col min="12" max="12" width="12.28125" style="3" customWidth="1"/>
    <col min="13" max="13" width="9.140625" style="1" customWidth="1"/>
    <col min="14" max="14" width="8.57421875" style="1" customWidth="1"/>
    <col min="15" max="16" width="11.7109375" style="1" customWidth="1"/>
    <col min="17" max="17" width="12.7109375" style="1" customWidth="1"/>
    <col min="18" max="19" width="11.7109375" style="1" customWidth="1"/>
    <col min="20" max="20" width="10.28125" style="1" customWidth="1"/>
    <col min="21" max="21" width="10.421875" style="1" customWidth="1"/>
    <col min="22" max="22" width="10.57421875" style="1" customWidth="1"/>
    <col min="23" max="23" width="0" style="1" hidden="1" customWidth="1"/>
    <col min="24" max="24" width="14.00390625" style="3" customWidth="1"/>
    <col min="25" max="25" width="16.00390625" style="1" customWidth="1"/>
    <col min="26" max="27" width="11.57421875" style="1" customWidth="1"/>
    <col min="28" max="28" width="13.140625" style="1" customWidth="1"/>
    <col min="29" max="29" width="13.421875" style="3" customWidth="1"/>
    <col min="30" max="30" width="0" style="1" hidden="1" customWidth="1"/>
    <col min="31" max="31" width="9.421875" style="1" customWidth="1"/>
    <col min="32" max="32" width="16.7109375" style="1" customWidth="1"/>
    <col min="33" max="33" width="9.421875" style="1" customWidth="1"/>
    <col min="34" max="34" width="8.57421875" style="1" customWidth="1"/>
    <col min="35" max="35" width="6.140625" style="1" customWidth="1"/>
    <col min="36" max="36" width="9.421875" style="1" customWidth="1"/>
    <col min="37" max="39" width="13.421875" style="1" customWidth="1"/>
    <col min="40" max="40" width="13.421875" style="3" customWidth="1"/>
    <col min="41" max="41" width="0" style="1" hidden="1" customWidth="1"/>
    <col min="42" max="43" width="10.421875" style="1" customWidth="1"/>
    <col min="44" max="44" width="12.7109375" style="1" customWidth="1"/>
    <col min="45" max="45" width="13.8515625" style="3" customWidth="1"/>
    <col min="46" max="46" width="0" style="1" hidden="1" customWidth="1"/>
    <col min="47" max="47" width="10.8515625" style="1" customWidth="1"/>
    <col min="48" max="48" width="14.140625" style="1" customWidth="1"/>
    <col min="49" max="49" width="7.8515625" style="1" customWidth="1"/>
    <col min="50" max="50" width="9.28125" style="1" customWidth="1"/>
    <col min="51" max="51" width="15.7109375" style="1" customWidth="1"/>
    <col min="52" max="52" width="7.57421875" style="3" customWidth="1"/>
    <col min="53" max="53" width="0" style="1" hidden="1" customWidth="1"/>
    <col min="54" max="54" width="8.28125" style="1" customWidth="1"/>
    <col min="55" max="55" width="14.28125" style="1" customWidth="1"/>
    <col min="56" max="56" width="8.28125" style="1" customWidth="1"/>
    <col min="57" max="57" width="12.00390625" style="1" customWidth="1"/>
    <col min="58" max="58" width="15.28125" style="1" customWidth="1"/>
    <col min="59" max="59" width="10.00390625" style="1" customWidth="1"/>
    <col min="60" max="60" width="16.00390625" style="1" customWidth="1"/>
    <col min="61" max="61" width="8.57421875" style="1" customWidth="1"/>
    <col min="62" max="62" width="17.28125" style="1" customWidth="1"/>
    <col min="63" max="63" width="7.140625" style="1" customWidth="1"/>
    <col min="64" max="64" width="16.7109375" style="1" customWidth="1"/>
    <col min="65" max="65" width="0" style="3" hidden="1" customWidth="1"/>
    <col min="66" max="66" width="9.28125" style="1" customWidth="1"/>
    <col min="67" max="67" width="8.8515625" style="1" customWidth="1"/>
    <col min="68" max="68" width="4.28125" style="1" customWidth="1"/>
    <col min="69" max="69" width="11.00390625" style="1" customWidth="1"/>
    <col min="70" max="70" width="5.28125" style="1" customWidth="1"/>
    <col min="71" max="71" width="12.28125" style="1" customWidth="1"/>
    <col min="72" max="72" width="5.28125" style="1" customWidth="1"/>
    <col min="73" max="74" width="12.57421875" style="1" customWidth="1"/>
    <col min="75" max="75" width="8.28125" style="1" customWidth="1"/>
    <col min="76" max="76" width="9.7109375" style="1" customWidth="1"/>
    <col min="77" max="77" width="9.140625" style="1" customWidth="1"/>
    <col min="78" max="78" width="7.00390625" style="1" customWidth="1"/>
    <col min="79" max="79" width="0" style="3" hidden="1" customWidth="1"/>
    <col min="80" max="80" width="7.140625" style="1" customWidth="1"/>
    <col min="81" max="81" width="10.421875" style="1" customWidth="1"/>
    <col min="82" max="82" width="9.00390625" style="1" customWidth="1"/>
    <col min="83" max="83" width="0" style="3" hidden="1" customWidth="1"/>
    <col min="84" max="86" width="9.57421875" style="1" customWidth="1"/>
    <col min="87" max="87" width="14.28125" style="1" customWidth="1"/>
    <col min="88" max="88" width="12.140625" style="1" customWidth="1"/>
    <col min="89" max="89" width="11.57421875" style="1" customWidth="1"/>
    <col min="90" max="91" width="9.57421875" style="1" customWidth="1"/>
    <col min="92" max="92" width="11.28125" style="1" customWidth="1"/>
    <col min="93" max="93" width="9.57421875" style="1" customWidth="1"/>
    <col min="94" max="16384" width="11.57421875" style="1" customWidth="1"/>
  </cols>
  <sheetData>
    <row r="1" spans="3:93" s="4" customFormat="1" ht="12">
      <c r="C1" s="5"/>
      <c r="E1" s="36" t="s">
        <v>0</v>
      </c>
      <c r="F1" s="36"/>
      <c r="G1" s="36"/>
      <c r="H1" s="36"/>
      <c r="I1" s="36"/>
      <c r="J1" s="36"/>
      <c r="L1" s="36" t="s">
        <v>1</v>
      </c>
      <c r="M1" s="36"/>
      <c r="N1" s="36"/>
      <c r="O1" s="36"/>
      <c r="P1" s="36"/>
      <c r="Q1" s="36"/>
      <c r="R1" s="36"/>
      <c r="S1" s="36"/>
      <c r="T1" s="36"/>
      <c r="U1" s="36"/>
      <c r="V1" s="36"/>
      <c r="X1" s="36" t="s">
        <v>2</v>
      </c>
      <c r="Y1" s="36"/>
      <c r="Z1" s="36"/>
      <c r="AA1" s="36"/>
      <c r="AB1" s="36"/>
      <c r="AC1" s="36"/>
      <c r="AE1" s="36" t="s">
        <v>3</v>
      </c>
      <c r="AF1" s="36"/>
      <c r="AG1" s="36"/>
      <c r="AH1" s="36"/>
      <c r="AI1" s="36"/>
      <c r="AJ1" s="36"/>
      <c r="AK1" s="36"/>
      <c r="AL1" s="36"/>
      <c r="AM1" s="36"/>
      <c r="AN1" s="36"/>
      <c r="AP1" s="36" t="s">
        <v>4</v>
      </c>
      <c r="AQ1" s="36"/>
      <c r="AR1" s="36"/>
      <c r="AS1" s="36"/>
      <c r="AU1" s="36" t="s">
        <v>5</v>
      </c>
      <c r="AV1" s="36"/>
      <c r="AW1" s="36"/>
      <c r="AX1" s="36"/>
      <c r="AY1" s="36"/>
      <c r="AZ1" s="6"/>
      <c r="BB1" s="36" t="s">
        <v>6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6"/>
      <c r="BN1" s="36" t="s">
        <v>7</v>
      </c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6"/>
      <c r="CB1" s="36" t="s">
        <v>8</v>
      </c>
      <c r="CC1" s="36"/>
      <c r="CD1" s="36"/>
      <c r="CE1" s="6"/>
      <c r="CF1" s="36" t="s">
        <v>9</v>
      </c>
      <c r="CG1" s="36"/>
      <c r="CH1" s="36"/>
      <c r="CI1" s="36"/>
      <c r="CJ1" s="36"/>
      <c r="CK1" s="36"/>
      <c r="CL1" s="36"/>
      <c r="CM1" s="36"/>
      <c r="CN1" s="36"/>
      <c r="CO1" s="36"/>
    </row>
    <row r="2" spans="1:93" s="37" customFormat="1" ht="72">
      <c r="A2" s="37" t="s">
        <v>10</v>
      </c>
      <c r="B2" s="41" t="s">
        <v>11</v>
      </c>
      <c r="C2" s="39" t="s">
        <v>12</v>
      </c>
      <c r="D2" s="38"/>
      <c r="E2" s="38" t="s">
        <v>13</v>
      </c>
      <c r="F2" s="38" t="s">
        <v>14</v>
      </c>
      <c r="G2" s="40" t="s">
        <v>15</v>
      </c>
      <c r="H2" s="40" t="s">
        <v>16</v>
      </c>
      <c r="I2" s="40" t="s">
        <v>17</v>
      </c>
      <c r="J2" s="40" t="s">
        <v>18</v>
      </c>
      <c r="K2" s="38"/>
      <c r="L2" s="38" t="s">
        <v>19</v>
      </c>
      <c r="M2" s="38" t="s">
        <v>20</v>
      </c>
      <c r="N2" s="38" t="s">
        <v>21</v>
      </c>
      <c r="O2" s="38" t="s">
        <v>22</v>
      </c>
      <c r="P2" s="38" t="s">
        <v>23</v>
      </c>
      <c r="Q2" s="38" t="s">
        <v>24</v>
      </c>
      <c r="R2" s="38" t="s">
        <v>25</v>
      </c>
      <c r="S2" s="38" t="s">
        <v>26</v>
      </c>
      <c r="T2" s="38" t="s">
        <v>27</v>
      </c>
      <c r="U2" s="38" t="s">
        <v>28</v>
      </c>
      <c r="V2" s="38" t="s">
        <v>29</v>
      </c>
      <c r="W2" s="38"/>
      <c r="X2" s="38" t="s">
        <v>30</v>
      </c>
      <c r="Y2" s="38" t="s">
        <v>31</v>
      </c>
      <c r="Z2" s="38" t="s">
        <v>32</v>
      </c>
      <c r="AA2" s="38" t="s">
        <v>33</v>
      </c>
      <c r="AB2" s="38" t="s">
        <v>34</v>
      </c>
      <c r="AC2" s="38" t="s">
        <v>35</v>
      </c>
      <c r="AD2" s="38"/>
      <c r="AE2" s="38" t="s">
        <v>36</v>
      </c>
      <c r="AF2" s="38" t="s">
        <v>37</v>
      </c>
      <c r="AG2" s="38" t="s">
        <v>38</v>
      </c>
      <c r="AH2" s="38" t="s">
        <v>39</v>
      </c>
      <c r="AI2" s="38" t="s">
        <v>40</v>
      </c>
      <c r="AJ2" s="38" t="s">
        <v>41</v>
      </c>
      <c r="AK2" s="38" t="s">
        <v>42</v>
      </c>
      <c r="AL2" s="38" t="s">
        <v>43</v>
      </c>
      <c r="AM2" s="38" t="s">
        <v>44</v>
      </c>
      <c r="AN2" s="38" t="s">
        <v>45</v>
      </c>
      <c r="AO2" s="38"/>
      <c r="AP2" s="38" t="s">
        <v>46</v>
      </c>
      <c r="AQ2" s="38" t="s">
        <v>47</v>
      </c>
      <c r="AR2" s="38" t="s">
        <v>48</v>
      </c>
      <c r="AS2" s="38" t="s">
        <v>49</v>
      </c>
      <c r="AT2" s="38"/>
      <c r="AU2" s="38" t="s">
        <v>50</v>
      </c>
      <c r="AV2" s="38" t="s">
        <v>51</v>
      </c>
      <c r="AW2" s="38" t="s">
        <v>52</v>
      </c>
      <c r="AX2" s="38" t="s">
        <v>53</v>
      </c>
      <c r="AY2" s="38" t="s">
        <v>54</v>
      </c>
      <c r="AZ2" s="38" t="s">
        <v>55</v>
      </c>
      <c r="BA2" s="38"/>
      <c r="BB2" s="38" t="s">
        <v>56</v>
      </c>
      <c r="BC2" s="38" t="s">
        <v>57</v>
      </c>
      <c r="BD2" s="38" t="s">
        <v>52</v>
      </c>
      <c r="BE2" s="38" t="s">
        <v>58</v>
      </c>
      <c r="BF2" s="38" t="s">
        <v>59</v>
      </c>
      <c r="BG2" s="38" t="s">
        <v>55</v>
      </c>
      <c r="BH2" s="38" t="s">
        <v>60</v>
      </c>
      <c r="BI2" s="38" t="s">
        <v>61</v>
      </c>
      <c r="BJ2" s="38" t="s">
        <v>62</v>
      </c>
      <c r="BK2" s="38" t="s">
        <v>63</v>
      </c>
      <c r="BL2" s="38" t="s">
        <v>64</v>
      </c>
      <c r="BM2" s="38"/>
      <c r="BN2" s="38" t="s">
        <v>65</v>
      </c>
      <c r="BO2" s="38" t="s">
        <v>66</v>
      </c>
      <c r="BP2" s="38" t="s">
        <v>67</v>
      </c>
      <c r="BQ2" s="38" t="s">
        <v>68</v>
      </c>
      <c r="BR2" s="38" t="s">
        <v>67</v>
      </c>
      <c r="BS2" s="38" t="s">
        <v>69</v>
      </c>
      <c r="BT2" s="38" t="s">
        <v>67</v>
      </c>
      <c r="BU2" s="38" t="s">
        <v>70</v>
      </c>
      <c r="BV2" s="38" t="s">
        <v>71</v>
      </c>
      <c r="BW2" s="38" t="s">
        <v>72</v>
      </c>
      <c r="BX2" s="38" t="s">
        <v>73</v>
      </c>
      <c r="BY2" s="38" t="s">
        <v>74</v>
      </c>
      <c r="BZ2" s="38" t="s">
        <v>75</v>
      </c>
      <c r="CA2" s="38"/>
      <c r="CB2" s="38" t="s">
        <v>76</v>
      </c>
      <c r="CC2" s="38" t="s">
        <v>77</v>
      </c>
      <c r="CD2" s="38" t="s">
        <v>78</v>
      </c>
      <c r="CE2" s="38"/>
      <c r="CF2" s="38" t="s">
        <v>79</v>
      </c>
      <c r="CG2" s="38" t="s">
        <v>80</v>
      </c>
      <c r="CH2" s="38" t="s">
        <v>81</v>
      </c>
      <c r="CI2" s="38" t="s">
        <v>82</v>
      </c>
      <c r="CJ2" s="38" t="s">
        <v>83</v>
      </c>
      <c r="CK2" s="38" t="s">
        <v>84</v>
      </c>
      <c r="CL2" s="38" t="s">
        <v>85</v>
      </c>
      <c r="CM2" s="38" t="s">
        <v>86</v>
      </c>
      <c r="CN2" s="38" t="s">
        <v>87</v>
      </c>
      <c r="CO2" s="38" t="s">
        <v>88</v>
      </c>
    </row>
    <row r="3" spans="1:93" ht="12">
      <c r="A3" s="1" t="s">
        <v>89</v>
      </c>
      <c r="B3" s="7" t="s">
        <v>90</v>
      </c>
      <c r="C3" s="8">
        <v>1852325</v>
      </c>
      <c r="D3" s="9"/>
      <c r="E3" s="9">
        <v>2</v>
      </c>
      <c r="F3" s="9">
        <v>2</v>
      </c>
      <c r="G3" s="10">
        <v>0</v>
      </c>
      <c r="H3" s="10">
        <v>0</v>
      </c>
      <c r="I3" s="10">
        <v>0</v>
      </c>
      <c r="J3" s="10">
        <v>0</v>
      </c>
      <c r="K3" s="9"/>
      <c r="L3" s="9">
        <v>0</v>
      </c>
      <c r="M3" s="9">
        <v>0</v>
      </c>
      <c r="N3" s="11">
        <v>58.71</v>
      </c>
      <c r="O3" s="11">
        <v>58.71</v>
      </c>
      <c r="P3" s="9">
        <v>0</v>
      </c>
      <c r="Q3" s="9">
        <v>0</v>
      </c>
      <c r="R3" s="9">
        <v>0</v>
      </c>
      <c r="S3" s="9">
        <v>1</v>
      </c>
      <c r="T3" s="9">
        <v>0</v>
      </c>
      <c r="U3" s="11">
        <v>3160.3</v>
      </c>
      <c r="V3" s="9" t="s">
        <v>91</v>
      </c>
      <c r="W3" s="9"/>
      <c r="X3" s="9">
        <v>200.71</v>
      </c>
      <c r="Y3" s="12">
        <v>0.06350979337404677</v>
      </c>
      <c r="Z3" s="9">
        <v>0</v>
      </c>
      <c r="AA3" s="9">
        <v>0</v>
      </c>
      <c r="AB3" s="11">
        <v>3160.3</v>
      </c>
      <c r="AC3" s="12">
        <v>1</v>
      </c>
      <c r="AD3" s="9"/>
      <c r="AE3" s="11">
        <v>3160.3</v>
      </c>
      <c r="AF3" s="12">
        <v>1</v>
      </c>
      <c r="AG3" s="11" t="s">
        <v>92</v>
      </c>
      <c r="AH3" s="11">
        <v>724.56</v>
      </c>
      <c r="AI3" s="12" t="s">
        <v>93</v>
      </c>
      <c r="AJ3" s="11">
        <v>724.56</v>
      </c>
      <c r="AK3" s="9">
        <v>0</v>
      </c>
      <c r="AL3" s="9">
        <v>0</v>
      </c>
      <c r="AM3" s="9">
        <v>0</v>
      </c>
      <c r="AN3" s="9">
        <v>0</v>
      </c>
      <c r="AO3" s="9"/>
      <c r="AP3" s="11">
        <v>4488.65</v>
      </c>
      <c r="AQ3" s="11">
        <v>3160.3</v>
      </c>
      <c r="AR3" s="12">
        <v>0.7040646965123144</v>
      </c>
      <c r="AS3" s="11">
        <v>1328.35</v>
      </c>
      <c r="AT3" s="9"/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9"/>
      <c r="BB3" s="9">
        <v>2010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/>
      <c r="BN3" s="9">
        <v>54</v>
      </c>
      <c r="BO3" s="9">
        <v>0</v>
      </c>
      <c r="BP3" s="12">
        <v>0</v>
      </c>
      <c r="BQ3" s="9">
        <v>4</v>
      </c>
      <c r="BR3" s="12">
        <v>0.07407407407407407</v>
      </c>
      <c r="BS3" s="9">
        <v>0</v>
      </c>
      <c r="BT3" s="12">
        <v>0</v>
      </c>
      <c r="BU3" s="9">
        <v>8</v>
      </c>
      <c r="BV3" s="9">
        <v>0</v>
      </c>
      <c r="BW3" s="8">
        <v>554</v>
      </c>
      <c r="BX3" s="9">
        <v>0</v>
      </c>
      <c r="BY3" s="9">
        <v>0</v>
      </c>
      <c r="BZ3" s="9">
        <v>0</v>
      </c>
      <c r="CA3" s="9"/>
      <c r="CB3" s="8">
        <v>2787</v>
      </c>
      <c r="CC3" s="8" t="s">
        <v>92</v>
      </c>
      <c r="CD3" s="8">
        <v>2500</v>
      </c>
      <c r="CE3" s="9"/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 t="s">
        <v>91</v>
      </c>
      <c r="CL3" s="9" t="s">
        <v>91</v>
      </c>
      <c r="CM3" s="9">
        <v>0</v>
      </c>
      <c r="CN3" s="9">
        <v>0</v>
      </c>
      <c r="CO3" s="9">
        <v>8</v>
      </c>
    </row>
    <row r="4" spans="1:93" ht="12">
      <c r="A4" s="1" t="s">
        <v>94</v>
      </c>
      <c r="B4" s="7" t="s">
        <v>95</v>
      </c>
      <c r="C4" s="8">
        <v>3303400</v>
      </c>
      <c r="D4" s="9"/>
      <c r="E4" s="9">
        <v>3</v>
      </c>
      <c r="F4" s="9">
        <v>3</v>
      </c>
      <c r="G4" s="10" t="s">
        <v>92</v>
      </c>
      <c r="H4" s="10">
        <v>10000</v>
      </c>
      <c r="I4" s="10">
        <v>0</v>
      </c>
      <c r="J4" s="10">
        <v>0</v>
      </c>
      <c r="K4" s="9"/>
      <c r="L4" s="9">
        <v>0</v>
      </c>
      <c r="M4" s="9">
        <v>2</v>
      </c>
      <c r="N4" s="11">
        <v>269.6</v>
      </c>
      <c r="O4" s="11">
        <v>269.6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11">
        <v>2904.6</v>
      </c>
      <c r="V4" s="9" t="s">
        <v>96</v>
      </c>
      <c r="W4" s="9"/>
      <c r="X4" s="9">
        <v>269.6</v>
      </c>
      <c r="Y4" s="12">
        <v>0.09281828823245887</v>
      </c>
      <c r="Z4" s="9">
        <v>0</v>
      </c>
      <c r="AA4" s="9">
        <v>0</v>
      </c>
      <c r="AB4" s="11">
        <v>5248.6</v>
      </c>
      <c r="AC4" s="12" t="s">
        <v>93</v>
      </c>
      <c r="AD4" s="9"/>
      <c r="AE4" s="11">
        <v>2904.6</v>
      </c>
      <c r="AF4" s="12">
        <v>1</v>
      </c>
      <c r="AG4" s="11">
        <v>561</v>
      </c>
      <c r="AH4" s="11">
        <v>500</v>
      </c>
      <c r="AI4" s="12">
        <v>0.8912655971479501</v>
      </c>
      <c r="AJ4" s="11">
        <v>765</v>
      </c>
      <c r="AK4" s="9">
        <v>0</v>
      </c>
      <c r="AL4" s="9">
        <v>0</v>
      </c>
      <c r="AM4" s="9">
        <v>0</v>
      </c>
      <c r="AN4" s="9">
        <v>0</v>
      </c>
      <c r="AO4" s="9"/>
      <c r="AP4" s="11">
        <v>2635</v>
      </c>
      <c r="AQ4" s="11">
        <v>2904.6</v>
      </c>
      <c r="AR4" s="12">
        <v>1.102314990512334</v>
      </c>
      <c r="AS4" s="11">
        <v>-269</v>
      </c>
      <c r="AT4" s="9"/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9"/>
      <c r="BB4" s="9" t="s">
        <v>93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/>
      <c r="BN4" s="9">
        <v>46</v>
      </c>
      <c r="BO4" s="9">
        <v>0</v>
      </c>
      <c r="BP4" s="12">
        <v>0</v>
      </c>
      <c r="BQ4" s="9">
        <v>0</v>
      </c>
      <c r="BR4" s="12">
        <v>0</v>
      </c>
      <c r="BS4" s="9">
        <v>0</v>
      </c>
      <c r="BT4" s="12">
        <v>0</v>
      </c>
      <c r="BU4" s="9">
        <v>0</v>
      </c>
      <c r="BV4" s="9">
        <v>0</v>
      </c>
      <c r="BW4" s="8">
        <v>232</v>
      </c>
      <c r="BX4" s="9">
        <v>0</v>
      </c>
      <c r="BY4" s="9">
        <v>0</v>
      </c>
      <c r="BZ4" s="9">
        <v>0</v>
      </c>
      <c r="CA4" s="9"/>
      <c r="CB4" s="8">
        <v>0</v>
      </c>
      <c r="CC4" s="8">
        <v>0</v>
      </c>
      <c r="CD4" s="8">
        <v>0</v>
      </c>
      <c r="CE4" s="9"/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</row>
    <row r="5" spans="1:93" ht="12">
      <c r="A5" s="1" t="s">
        <v>97</v>
      </c>
      <c r="B5" s="7" t="s">
        <v>98</v>
      </c>
      <c r="C5" s="8">
        <v>1343964</v>
      </c>
      <c r="D5" s="9"/>
      <c r="E5" s="9">
        <v>4</v>
      </c>
      <c r="F5" s="9">
        <v>3.8</v>
      </c>
      <c r="G5" s="10">
        <v>0</v>
      </c>
      <c r="H5" s="10">
        <v>10000</v>
      </c>
      <c r="I5" s="10">
        <v>0</v>
      </c>
      <c r="J5" s="10">
        <v>200000</v>
      </c>
      <c r="K5" s="9"/>
      <c r="L5" s="9">
        <v>0</v>
      </c>
      <c r="M5" s="9">
        <v>0</v>
      </c>
      <c r="N5" s="11">
        <v>265</v>
      </c>
      <c r="O5" s="11">
        <v>280</v>
      </c>
      <c r="P5" s="9">
        <v>0</v>
      </c>
      <c r="Q5" s="9">
        <v>0</v>
      </c>
      <c r="R5" s="9">
        <v>0</v>
      </c>
      <c r="S5" s="9">
        <v>0</v>
      </c>
      <c r="T5" s="9">
        <v>2</v>
      </c>
      <c r="U5" s="11">
        <v>1693.14</v>
      </c>
      <c r="V5" s="9" t="s">
        <v>91</v>
      </c>
      <c r="W5" s="9"/>
      <c r="X5" s="9">
        <v>280</v>
      </c>
      <c r="Y5" s="12">
        <v>0.16537321190214632</v>
      </c>
      <c r="Z5" s="9">
        <v>0</v>
      </c>
      <c r="AA5" s="9">
        <v>280</v>
      </c>
      <c r="AB5" s="11">
        <v>280</v>
      </c>
      <c r="AC5" s="12">
        <v>0.16537321190214632</v>
      </c>
      <c r="AD5" s="9"/>
      <c r="AE5" s="11">
        <v>1547</v>
      </c>
      <c r="AF5" s="12">
        <v>0.9136869957593584</v>
      </c>
      <c r="AG5" s="11">
        <v>896.6</v>
      </c>
      <c r="AH5" s="11">
        <v>300</v>
      </c>
      <c r="AI5" s="12">
        <v>0.3345973678340397</v>
      </c>
      <c r="AJ5" s="11">
        <v>927.29</v>
      </c>
      <c r="AK5" s="9">
        <v>0</v>
      </c>
      <c r="AL5" s="9">
        <v>0</v>
      </c>
      <c r="AM5" s="9">
        <v>0</v>
      </c>
      <c r="AN5" s="9">
        <v>0</v>
      </c>
      <c r="AO5" s="9"/>
      <c r="AP5" s="11">
        <v>3255.8</v>
      </c>
      <c r="AQ5" s="11">
        <v>1693.14</v>
      </c>
      <c r="AR5" s="12">
        <v>0.5200380858775109</v>
      </c>
      <c r="AS5" s="11">
        <v>1562.66</v>
      </c>
      <c r="AT5" s="9"/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9"/>
      <c r="BB5" s="9" t="s">
        <v>93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0</v>
      </c>
      <c r="BJ5" s="9">
        <v>0</v>
      </c>
      <c r="BK5" s="9">
        <v>0</v>
      </c>
      <c r="BL5" s="9">
        <v>0</v>
      </c>
      <c r="BM5" s="9"/>
      <c r="BN5" s="9">
        <v>0</v>
      </c>
      <c r="BO5" s="9">
        <v>0</v>
      </c>
      <c r="BP5" s="12">
        <v>0</v>
      </c>
      <c r="BQ5" s="9">
        <v>0</v>
      </c>
      <c r="BR5" s="12">
        <v>0</v>
      </c>
      <c r="BS5" s="9">
        <v>0</v>
      </c>
      <c r="BT5" s="12">
        <v>0</v>
      </c>
      <c r="BU5" s="9">
        <v>0</v>
      </c>
      <c r="BV5" s="9">
        <v>0</v>
      </c>
      <c r="BW5" s="8">
        <v>157</v>
      </c>
      <c r="BX5" s="9">
        <v>2</v>
      </c>
      <c r="BY5" s="9">
        <v>0</v>
      </c>
      <c r="BZ5" s="9">
        <v>0</v>
      </c>
      <c r="CA5" s="9"/>
      <c r="CB5" s="8">
        <v>0</v>
      </c>
      <c r="CC5" s="8">
        <v>0</v>
      </c>
      <c r="CD5" s="8">
        <v>0</v>
      </c>
      <c r="CE5" s="9"/>
      <c r="CF5" s="9">
        <v>0</v>
      </c>
      <c r="CG5" s="9">
        <v>0</v>
      </c>
      <c r="CH5" s="9">
        <v>0</v>
      </c>
      <c r="CI5" s="9">
        <v>0</v>
      </c>
      <c r="CJ5" s="9">
        <v>0</v>
      </c>
      <c r="CK5" s="9">
        <v>0</v>
      </c>
      <c r="CL5" s="9">
        <v>0</v>
      </c>
      <c r="CM5" s="9">
        <v>0</v>
      </c>
      <c r="CN5" s="9">
        <v>0</v>
      </c>
      <c r="CO5" s="9">
        <v>0</v>
      </c>
    </row>
    <row r="6" spans="1:93" ht="12">
      <c r="A6" s="1" t="s">
        <v>99</v>
      </c>
      <c r="B6" s="7" t="s">
        <v>100</v>
      </c>
      <c r="C6" s="8">
        <v>1467522</v>
      </c>
      <c r="D6" s="9"/>
      <c r="E6" s="9">
        <v>1</v>
      </c>
      <c r="F6" s="9">
        <v>0.5</v>
      </c>
      <c r="G6" s="10" t="s">
        <v>92</v>
      </c>
      <c r="H6" s="10" t="s">
        <v>92</v>
      </c>
      <c r="I6" s="10" t="s">
        <v>92</v>
      </c>
      <c r="J6" s="10" t="s">
        <v>92</v>
      </c>
      <c r="K6" s="9"/>
      <c r="L6" s="9">
        <v>0</v>
      </c>
      <c r="M6" s="9">
        <v>0</v>
      </c>
      <c r="N6" s="11">
        <v>262.4</v>
      </c>
      <c r="O6" s="11">
        <v>312.9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11">
        <v>3605.7</v>
      </c>
      <c r="V6" s="9" t="s">
        <v>101</v>
      </c>
      <c r="W6" s="9"/>
      <c r="X6" s="9">
        <v>312.9</v>
      </c>
      <c r="Y6" s="12">
        <v>0.0867792661619103</v>
      </c>
      <c r="Z6" s="9">
        <v>0</v>
      </c>
      <c r="AA6" s="9">
        <v>0</v>
      </c>
      <c r="AB6" s="11">
        <v>3321.9</v>
      </c>
      <c r="AC6" s="12">
        <v>0.9212912887927448</v>
      </c>
      <c r="AD6" s="9"/>
      <c r="AE6" s="11">
        <v>3331.1</v>
      </c>
      <c r="AF6" s="12">
        <v>0.923842804448512</v>
      </c>
      <c r="AG6" s="11">
        <v>364</v>
      </c>
      <c r="AH6" s="11">
        <v>364</v>
      </c>
      <c r="AI6" s="12">
        <v>1</v>
      </c>
      <c r="AJ6" s="11">
        <v>500</v>
      </c>
      <c r="AK6" s="9">
        <v>0</v>
      </c>
      <c r="AL6" s="9">
        <v>0</v>
      </c>
      <c r="AM6" s="9">
        <v>0</v>
      </c>
      <c r="AN6" s="9">
        <v>0</v>
      </c>
      <c r="AO6" s="9"/>
      <c r="AP6" s="11">
        <v>4769</v>
      </c>
      <c r="AQ6" s="11">
        <v>3605.7</v>
      </c>
      <c r="AR6" s="12">
        <v>0.7560704550220173</v>
      </c>
      <c r="AS6" s="11">
        <v>1163.3</v>
      </c>
      <c r="AT6" s="9"/>
      <c r="AU6" s="8">
        <v>165000</v>
      </c>
      <c r="AV6" s="8" t="s">
        <v>92</v>
      </c>
      <c r="AW6" s="8" t="s">
        <v>92</v>
      </c>
      <c r="AX6" s="8">
        <v>0</v>
      </c>
      <c r="AY6" s="8" t="s">
        <v>92</v>
      </c>
      <c r="AZ6" s="8" t="s">
        <v>92</v>
      </c>
      <c r="BA6" s="9"/>
      <c r="BB6" s="9" t="s">
        <v>93</v>
      </c>
      <c r="BC6" s="9">
        <v>0</v>
      </c>
      <c r="BD6" s="9">
        <v>0</v>
      </c>
      <c r="BE6" s="12">
        <v>0</v>
      </c>
      <c r="BF6" s="9">
        <v>0</v>
      </c>
      <c r="BG6" s="9">
        <v>0</v>
      </c>
      <c r="BH6" s="12">
        <v>0</v>
      </c>
      <c r="BI6" s="9">
        <v>0</v>
      </c>
      <c r="BJ6" s="12">
        <v>0</v>
      </c>
      <c r="BK6" s="9">
        <v>0</v>
      </c>
      <c r="BL6" s="12">
        <v>0</v>
      </c>
      <c r="BM6" s="9"/>
      <c r="BN6" s="9">
        <v>450</v>
      </c>
      <c r="BO6" s="9">
        <v>0</v>
      </c>
      <c r="BP6" s="12">
        <v>0</v>
      </c>
      <c r="BQ6" s="9">
        <v>0</v>
      </c>
      <c r="BR6" s="12">
        <v>0</v>
      </c>
      <c r="BS6" s="9">
        <v>0</v>
      </c>
      <c r="BT6" s="12">
        <v>0</v>
      </c>
      <c r="BU6" s="9">
        <v>0</v>
      </c>
      <c r="BV6" s="9">
        <v>0</v>
      </c>
      <c r="BW6" s="8">
        <v>0</v>
      </c>
      <c r="BX6" s="9">
        <v>0</v>
      </c>
      <c r="BY6" s="9">
        <v>0</v>
      </c>
      <c r="BZ6" s="9">
        <v>0</v>
      </c>
      <c r="CA6" s="9"/>
      <c r="CB6" s="8">
        <v>0</v>
      </c>
      <c r="CC6" s="8">
        <v>0</v>
      </c>
      <c r="CD6" s="8">
        <v>0</v>
      </c>
      <c r="CE6" s="9"/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</row>
    <row r="7" spans="1:93" ht="12">
      <c r="A7" s="1" t="s">
        <v>102</v>
      </c>
      <c r="B7" s="7" t="s">
        <v>103</v>
      </c>
      <c r="C7" s="8">
        <v>1642000</v>
      </c>
      <c r="D7" s="9"/>
      <c r="E7" s="9">
        <v>2</v>
      </c>
      <c r="F7" s="9">
        <v>1.75</v>
      </c>
      <c r="G7" s="10">
        <v>0</v>
      </c>
      <c r="H7" s="10">
        <v>0</v>
      </c>
      <c r="I7" s="10">
        <v>0</v>
      </c>
      <c r="J7" s="10">
        <v>0</v>
      </c>
      <c r="K7" s="9"/>
      <c r="L7" s="9">
        <v>0</v>
      </c>
      <c r="M7" s="9">
        <v>0</v>
      </c>
      <c r="N7" s="11">
        <v>214.8</v>
      </c>
      <c r="O7" s="11">
        <v>214.8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11">
        <v>3496.8</v>
      </c>
      <c r="V7" s="9" t="s">
        <v>101</v>
      </c>
      <c r="W7" s="9"/>
      <c r="X7" s="9">
        <v>150</v>
      </c>
      <c r="Y7" s="12">
        <v>0.04289636238846946</v>
      </c>
      <c r="Z7" s="9">
        <v>0</v>
      </c>
      <c r="AA7" s="9">
        <v>0</v>
      </c>
      <c r="AB7" s="11">
        <v>2750</v>
      </c>
      <c r="AC7" s="12">
        <v>0.7864333104552733</v>
      </c>
      <c r="AD7" s="9"/>
      <c r="AE7" s="11">
        <v>2750</v>
      </c>
      <c r="AF7" s="12">
        <v>0.7864333104552733</v>
      </c>
      <c r="AG7" s="11">
        <v>450</v>
      </c>
      <c r="AH7" s="11">
        <v>150</v>
      </c>
      <c r="AI7" s="12">
        <v>0.3333333333333333</v>
      </c>
      <c r="AJ7" s="11">
        <v>1000</v>
      </c>
      <c r="AK7" s="9">
        <v>0</v>
      </c>
      <c r="AL7" s="9">
        <v>0</v>
      </c>
      <c r="AM7" s="9">
        <v>0</v>
      </c>
      <c r="AN7" s="9">
        <v>0</v>
      </c>
      <c r="AO7" s="9"/>
      <c r="AP7" s="11">
        <v>3430.8</v>
      </c>
      <c r="AQ7" s="11">
        <v>3496.8</v>
      </c>
      <c r="AR7" s="12">
        <v>1.0192374956278418</v>
      </c>
      <c r="AS7" s="11">
        <v>-66</v>
      </c>
      <c r="AT7" s="9"/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9"/>
      <c r="BB7" s="9">
        <v>0</v>
      </c>
      <c r="BC7" s="9">
        <v>0</v>
      </c>
      <c r="BD7" s="9">
        <v>0</v>
      </c>
      <c r="BE7" s="12" t="s">
        <v>93</v>
      </c>
      <c r="BF7" s="9">
        <v>0</v>
      </c>
      <c r="BG7" s="9">
        <v>0</v>
      </c>
      <c r="BH7" s="12" t="s">
        <v>93</v>
      </c>
      <c r="BI7" s="9">
        <v>0</v>
      </c>
      <c r="BJ7" s="12" t="s">
        <v>93</v>
      </c>
      <c r="BK7" s="9">
        <v>0</v>
      </c>
      <c r="BL7" s="12" t="s">
        <v>93</v>
      </c>
      <c r="BM7" s="9"/>
      <c r="BN7" s="9">
        <v>42</v>
      </c>
      <c r="BO7" s="9">
        <v>0</v>
      </c>
      <c r="BP7" s="12">
        <v>0</v>
      </c>
      <c r="BQ7" s="9">
        <v>0</v>
      </c>
      <c r="BR7" s="12">
        <v>0</v>
      </c>
      <c r="BS7" s="9">
        <v>0</v>
      </c>
      <c r="BT7" s="12">
        <v>0</v>
      </c>
      <c r="BU7" s="9" t="s">
        <v>92</v>
      </c>
      <c r="BV7" s="9">
        <v>0</v>
      </c>
      <c r="BW7" s="8">
        <v>523</v>
      </c>
      <c r="BX7" s="9">
        <v>0</v>
      </c>
      <c r="BY7" s="9">
        <v>0</v>
      </c>
      <c r="BZ7" s="9">
        <v>0</v>
      </c>
      <c r="CA7" s="9"/>
      <c r="CB7" s="8">
        <v>0</v>
      </c>
      <c r="CC7" s="8">
        <v>0</v>
      </c>
      <c r="CD7" s="8">
        <v>0</v>
      </c>
      <c r="CE7" s="9"/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</row>
    <row r="8" spans="1:93" ht="12">
      <c r="A8" s="1" t="s">
        <v>104</v>
      </c>
      <c r="B8" s="7" t="s">
        <v>105</v>
      </c>
      <c r="C8" s="8">
        <v>3217767</v>
      </c>
      <c r="D8" s="9"/>
      <c r="E8" s="9">
        <v>2</v>
      </c>
      <c r="F8" s="9">
        <v>2</v>
      </c>
      <c r="G8" s="10" t="s">
        <v>92</v>
      </c>
      <c r="H8" s="10" t="s">
        <v>92</v>
      </c>
      <c r="I8" s="10" t="s">
        <v>92</v>
      </c>
      <c r="J8" s="10" t="s">
        <v>92</v>
      </c>
      <c r="K8" s="9"/>
      <c r="L8" s="9">
        <v>0</v>
      </c>
      <c r="M8" s="9">
        <v>0</v>
      </c>
      <c r="N8" s="11">
        <v>146.72</v>
      </c>
      <c r="O8" s="11">
        <v>144.42</v>
      </c>
      <c r="P8" s="9">
        <v>0</v>
      </c>
      <c r="Q8" s="9">
        <v>0</v>
      </c>
      <c r="R8" s="9">
        <v>0</v>
      </c>
      <c r="S8" s="9">
        <v>0</v>
      </c>
      <c r="T8" s="9">
        <v>1</v>
      </c>
      <c r="U8" s="11">
        <v>6032.49</v>
      </c>
      <c r="V8" s="9" t="s">
        <v>101</v>
      </c>
      <c r="W8" s="9"/>
      <c r="X8" s="9">
        <v>406.2</v>
      </c>
      <c r="Y8" s="12">
        <v>0.06733537892313124</v>
      </c>
      <c r="Z8" s="9">
        <v>0</v>
      </c>
      <c r="AA8" s="9">
        <v>0</v>
      </c>
      <c r="AB8" s="11">
        <v>6032.49</v>
      </c>
      <c r="AC8" s="12">
        <v>1</v>
      </c>
      <c r="AD8" s="9"/>
      <c r="AE8" s="11">
        <v>6032.49</v>
      </c>
      <c r="AF8" s="12">
        <v>1</v>
      </c>
      <c r="AG8" s="11">
        <v>684.97</v>
      </c>
      <c r="AH8" s="11">
        <v>685</v>
      </c>
      <c r="AI8" s="12">
        <v>1.0000437975385783</v>
      </c>
      <c r="AJ8" s="11">
        <v>789.13</v>
      </c>
      <c r="AK8" s="9">
        <v>0</v>
      </c>
      <c r="AL8" s="9">
        <v>0</v>
      </c>
      <c r="AM8" s="9">
        <v>0</v>
      </c>
      <c r="AN8" s="9">
        <v>0</v>
      </c>
      <c r="AO8" s="9"/>
      <c r="AP8" s="11">
        <v>5860</v>
      </c>
      <c r="AQ8" s="11">
        <v>6032.49</v>
      </c>
      <c r="AR8" s="12">
        <v>1.029435153583618</v>
      </c>
      <c r="AS8" s="11">
        <v>-172.4900000000007</v>
      </c>
      <c r="AT8" s="9"/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9"/>
      <c r="BB8" s="9" t="s">
        <v>93</v>
      </c>
      <c r="BC8" s="9">
        <v>0</v>
      </c>
      <c r="BD8" s="9">
        <v>0</v>
      </c>
      <c r="BE8" s="12">
        <v>0</v>
      </c>
      <c r="BF8" s="9">
        <v>0</v>
      </c>
      <c r="BG8" s="9">
        <v>0</v>
      </c>
      <c r="BH8" s="12">
        <v>0</v>
      </c>
      <c r="BI8" s="9">
        <v>0</v>
      </c>
      <c r="BJ8" s="12">
        <v>0</v>
      </c>
      <c r="BK8" s="9">
        <v>0</v>
      </c>
      <c r="BL8" s="12">
        <v>0</v>
      </c>
      <c r="BM8" s="9"/>
      <c r="BN8" s="9">
        <v>44</v>
      </c>
      <c r="BO8" s="9">
        <v>0</v>
      </c>
      <c r="BP8" s="12">
        <v>0</v>
      </c>
      <c r="BQ8" s="9">
        <v>1</v>
      </c>
      <c r="BR8" s="12">
        <v>0.022727272727272728</v>
      </c>
      <c r="BS8" s="9">
        <v>0</v>
      </c>
      <c r="BT8" s="12">
        <v>0</v>
      </c>
      <c r="BU8" s="9">
        <v>39</v>
      </c>
      <c r="BV8" s="9">
        <v>0</v>
      </c>
      <c r="BW8" s="8">
        <v>433</v>
      </c>
      <c r="BX8" s="9">
        <v>15</v>
      </c>
      <c r="BY8" s="9">
        <v>0</v>
      </c>
      <c r="BZ8" s="9">
        <v>0</v>
      </c>
      <c r="CA8" s="9"/>
      <c r="CB8" s="8">
        <v>0</v>
      </c>
      <c r="CC8" s="8">
        <v>0</v>
      </c>
      <c r="CD8" s="8">
        <v>0</v>
      </c>
      <c r="CE8" s="9"/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13</v>
      </c>
      <c r="CO8" s="9">
        <v>52</v>
      </c>
    </row>
    <row r="9" spans="1:93" ht="12">
      <c r="A9" s="1" t="s">
        <v>106</v>
      </c>
      <c r="B9" s="7" t="s">
        <v>107</v>
      </c>
      <c r="C9" s="8">
        <v>2520000</v>
      </c>
      <c r="D9" s="9"/>
      <c r="E9" s="9">
        <v>2</v>
      </c>
      <c r="F9" s="9">
        <v>2</v>
      </c>
      <c r="G9" s="10" t="s">
        <v>92</v>
      </c>
      <c r="H9" s="10" t="s">
        <v>92</v>
      </c>
      <c r="I9" s="10" t="s">
        <v>108</v>
      </c>
      <c r="J9" s="10" t="s">
        <v>109</v>
      </c>
      <c r="K9" s="9"/>
      <c r="L9" s="9">
        <v>0</v>
      </c>
      <c r="M9" s="9">
        <v>0</v>
      </c>
      <c r="N9" s="11">
        <v>375.6</v>
      </c>
      <c r="O9" s="11">
        <v>305.2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11">
        <v>2897.7</v>
      </c>
      <c r="V9" s="9" t="s">
        <v>101</v>
      </c>
      <c r="W9" s="9"/>
      <c r="X9" s="9">
        <v>0</v>
      </c>
      <c r="Y9" s="12">
        <v>0</v>
      </c>
      <c r="Z9" s="9">
        <v>0</v>
      </c>
      <c r="AA9" s="9">
        <v>0</v>
      </c>
      <c r="AB9" s="11">
        <v>6</v>
      </c>
      <c r="AC9" s="12">
        <v>0.002070607723366808</v>
      </c>
      <c r="AD9" s="9"/>
      <c r="AE9" s="11">
        <v>2863</v>
      </c>
      <c r="AF9" s="12">
        <v>0.9880249853331954</v>
      </c>
      <c r="AG9" s="11" t="s">
        <v>92</v>
      </c>
      <c r="AH9" s="11" t="s">
        <v>92</v>
      </c>
      <c r="AI9" s="12" t="s">
        <v>93</v>
      </c>
      <c r="AJ9" s="11">
        <v>0</v>
      </c>
      <c r="AK9" s="9">
        <v>0</v>
      </c>
      <c r="AL9" s="9">
        <v>0</v>
      </c>
      <c r="AM9" s="9">
        <v>0</v>
      </c>
      <c r="AN9" s="9">
        <v>0</v>
      </c>
      <c r="AO9" s="9"/>
      <c r="AP9" s="11">
        <v>3210</v>
      </c>
      <c r="AQ9" s="11">
        <v>2897.7</v>
      </c>
      <c r="AR9" s="12">
        <v>0.9027102803738317</v>
      </c>
      <c r="AS9" s="11">
        <v>312.3</v>
      </c>
      <c r="AT9" s="9"/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9"/>
      <c r="BB9" s="9" t="s">
        <v>93</v>
      </c>
      <c r="BC9" s="9">
        <v>0</v>
      </c>
      <c r="BD9" s="9">
        <v>0</v>
      </c>
      <c r="BE9" s="12">
        <v>0</v>
      </c>
      <c r="BF9" s="9">
        <v>0</v>
      </c>
      <c r="BG9" s="9">
        <v>0</v>
      </c>
      <c r="BH9" s="12">
        <v>0</v>
      </c>
      <c r="BI9" s="9">
        <v>0</v>
      </c>
      <c r="BJ9" s="12">
        <v>0</v>
      </c>
      <c r="BK9" s="9">
        <v>0</v>
      </c>
      <c r="BL9" s="12">
        <v>0</v>
      </c>
      <c r="BM9" s="9"/>
      <c r="BN9" s="9">
        <v>48</v>
      </c>
      <c r="BO9" s="9">
        <v>0</v>
      </c>
      <c r="BP9" s="12">
        <v>0</v>
      </c>
      <c r="BQ9" s="9">
        <v>0</v>
      </c>
      <c r="BR9" s="12">
        <v>0</v>
      </c>
      <c r="BS9" s="9">
        <v>0</v>
      </c>
      <c r="BT9" s="12">
        <v>0</v>
      </c>
      <c r="BU9" s="9">
        <v>6</v>
      </c>
      <c r="BV9" s="9">
        <v>0</v>
      </c>
      <c r="BW9" s="8">
        <v>305</v>
      </c>
      <c r="BX9" s="9">
        <v>0</v>
      </c>
      <c r="BY9" s="9">
        <v>0</v>
      </c>
      <c r="BZ9" s="9">
        <v>0</v>
      </c>
      <c r="CA9" s="9"/>
      <c r="CB9" s="8">
        <v>0</v>
      </c>
      <c r="CC9" s="8">
        <v>0</v>
      </c>
      <c r="CD9" s="8">
        <v>0</v>
      </c>
      <c r="CE9" s="9"/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 t="s">
        <v>91</v>
      </c>
      <c r="CM9" s="9">
        <v>0</v>
      </c>
      <c r="CN9" s="9">
        <v>0</v>
      </c>
      <c r="CO9" s="9">
        <v>6</v>
      </c>
    </row>
    <row r="10" spans="1:93" ht="12">
      <c r="A10" s="1" t="s">
        <v>110</v>
      </c>
      <c r="B10" s="7" t="s">
        <v>111</v>
      </c>
      <c r="C10" s="8">
        <v>1339270</v>
      </c>
      <c r="D10" s="9"/>
      <c r="E10" s="9">
        <v>2</v>
      </c>
      <c r="F10" s="9">
        <v>2</v>
      </c>
      <c r="G10" s="10">
        <v>0</v>
      </c>
      <c r="H10" s="10">
        <v>0</v>
      </c>
      <c r="I10" s="10">
        <v>0</v>
      </c>
      <c r="J10" s="10">
        <v>0</v>
      </c>
      <c r="K10" s="9"/>
      <c r="L10" s="9">
        <v>0</v>
      </c>
      <c r="M10" s="9">
        <v>0</v>
      </c>
      <c r="N10" s="11">
        <v>0</v>
      </c>
      <c r="O10" s="11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11">
        <v>3073</v>
      </c>
      <c r="V10" s="9" t="s">
        <v>91</v>
      </c>
      <c r="W10" s="9"/>
      <c r="X10" s="9">
        <v>0</v>
      </c>
      <c r="Y10" s="12">
        <v>0</v>
      </c>
      <c r="Z10" s="9">
        <v>0</v>
      </c>
      <c r="AA10" s="9">
        <v>0</v>
      </c>
      <c r="AB10" s="11">
        <v>3073</v>
      </c>
      <c r="AC10" s="12">
        <v>1</v>
      </c>
      <c r="AD10" s="9"/>
      <c r="AE10" s="11">
        <v>3073</v>
      </c>
      <c r="AF10" s="12">
        <v>1</v>
      </c>
      <c r="AG10" s="11" t="s">
        <v>92</v>
      </c>
      <c r="AH10" s="11">
        <v>0</v>
      </c>
      <c r="AI10" s="12" t="s">
        <v>93</v>
      </c>
      <c r="AJ10" s="11">
        <v>0</v>
      </c>
      <c r="AK10" s="9">
        <v>0</v>
      </c>
      <c r="AL10" s="9">
        <v>0</v>
      </c>
      <c r="AM10" s="9">
        <v>0</v>
      </c>
      <c r="AN10" s="9">
        <v>0</v>
      </c>
      <c r="AO10" s="9"/>
      <c r="AP10" s="11">
        <v>3073</v>
      </c>
      <c r="AQ10" s="11">
        <v>3073</v>
      </c>
      <c r="AR10" s="12">
        <v>1</v>
      </c>
      <c r="AS10" s="11">
        <v>0</v>
      </c>
      <c r="AT10" s="9"/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9"/>
      <c r="BB10" s="9">
        <v>0</v>
      </c>
      <c r="BC10" s="9">
        <v>0</v>
      </c>
      <c r="BD10" s="9">
        <v>0</v>
      </c>
      <c r="BE10" s="12" t="s">
        <v>93</v>
      </c>
      <c r="BF10" s="9">
        <v>0</v>
      </c>
      <c r="BG10" s="9">
        <v>0</v>
      </c>
      <c r="BH10" s="12" t="s">
        <v>93</v>
      </c>
      <c r="BI10" s="9">
        <v>0</v>
      </c>
      <c r="BJ10" s="12" t="s">
        <v>93</v>
      </c>
      <c r="BK10" s="9">
        <v>0</v>
      </c>
      <c r="BL10" s="12" t="s">
        <v>93</v>
      </c>
      <c r="BM10" s="9"/>
      <c r="BN10" s="9">
        <v>20</v>
      </c>
      <c r="BO10" s="9">
        <v>0</v>
      </c>
      <c r="BP10" s="12">
        <v>0</v>
      </c>
      <c r="BQ10" s="9">
        <v>0</v>
      </c>
      <c r="BR10" s="12">
        <v>0</v>
      </c>
      <c r="BS10" s="9"/>
      <c r="BT10" s="12">
        <v>0</v>
      </c>
      <c r="BU10" s="9">
        <v>0</v>
      </c>
      <c r="BV10" s="9">
        <v>0</v>
      </c>
      <c r="BW10" s="8">
        <v>89</v>
      </c>
      <c r="BX10" s="9">
        <v>0</v>
      </c>
      <c r="BY10" s="9">
        <v>0</v>
      </c>
      <c r="BZ10" s="9">
        <v>0</v>
      </c>
      <c r="CA10" s="9"/>
      <c r="CB10" s="8">
        <v>0</v>
      </c>
      <c r="CC10" s="8">
        <v>0</v>
      </c>
      <c r="CD10" s="8">
        <v>0</v>
      </c>
      <c r="CE10" s="9"/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</row>
    <row r="11" spans="1:93" ht="12">
      <c r="A11" s="1" t="s">
        <v>112</v>
      </c>
      <c r="B11" s="7" t="s">
        <v>113</v>
      </c>
      <c r="C11" s="8">
        <v>1175684</v>
      </c>
      <c r="D11" s="9"/>
      <c r="E11" s="9">
        <v>3</v>
      </c>
      <c r="F11" s="9">
        <v>3</v>
      </c>
      <c r="G11" s="10">
        <v>0</v>
      </c>
      <c r="H11" s="10">
        <v>83181.56</v>
      </c>
      <c r="I11" s="10">
        <v>0</v>
      </c>
      <c r="J11" s="10">
        <v>10664.64</v>
      </c>
      <c r="K11" s="9"/>
      <c r="L11" s="9">
        <v>0</v>
      </c>
      <c r="M11" s="9">
        <v>0</v>
      </c>
      <c r="N11" s="11">
        <v>-27.2</v>
      </c>
      <c r="O11" s="11">
        <v>-3.8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11">
        <v>1435.4</v>
      </c>
      <c r="V11" s="9" t="s">
        <v>91</v>
      </c>
      <c r="W11" s="9"/>
      <c r="X11" s="9">
        <v>78.6</v>
      </c>
      <c r="Y11" s="12">
        <v>0.05475825553852585</v>
      </c>
      <c r="Z11" s="9">
        <v>0</v>
      </c>
      <c r="AA11" s="9">
        <v>0</v>
      </c>
      <c r="AB11" s="11">
        <v>1435.4</v>
      </c>
      <c r="AC11" s="12">
        <v>1</v>
      </c>
      <c r="AD11" s="9"/>
      <c r="AE11" s="11">
        <v>1435.4</v>
      </c>
      <c r="AF11" s="12">
        <v>1</v>
      </c>
      <c r="AG11" s="11">
        <v>302.23</v>
      </c>
      <c r="AH11" s="11">
        <v>302.23</v>
      </c>
      <c r="AI11" s="12">
        <v>1</v>
      </c>
      <c r="AJ11" s="11">
        <v>501.73</v>
      </c>
      <c r="AK11" s="9">
        <v>0</v>
      </c>
      <c r="AL11" s="9">
        <v>0</v>
      </c>
      <c r="AM11" s="9">
        <v>0</v>
      </c>
      <c r="AN11" s="9">
        <v>0</v>
      </c>
      <c r="AO11" s="9"/>
      <c r="AP11" s="11">
        <v>2376.9</v>
      </c>
      <c r="AQ11" s="11">
        <v>1435.4</v>
      </c>
      <c r="AR11" s="12">
        <v>0.6038958307038579</v>
      </c>
      <c r="AS11" s="11">
        <v>941.5</v>
      </c>
      <c r="AT11" s="9"/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9"/>
      <c r="BB11" s="9" t="s">
        <v>93</v>
      </c>
      <c r="BC11" s="9">
        <v>0</v>
      </c>
      <c r="BD11" s="9">
        <v>0</v>
      </c>
      <c r="BE11" s="12">
        <v>0</v>
      </c>
      <c r="BF11" s="9">
        <v>0</v>
      </c>
      <c r="BG11" s="9">
        <v>0</v>
      </c>
      <c r="BH11" s="12">
        <v>0</v>
      </c>
      <c r="BI11" s="9">
        <v>0</v>
      </c>
      <c r="BJ11" s="12">
        <v>0</v>
      </c>
      <c r="BK11" s="9">
        <v>0</v>
      </c>
      <c r="BL11" s="12">
        <v>0</v>
      </c>
      <c r="BM11" s="9"/>
      <c r="BN11" s="9">
        <v>41</v>
      </c>
      <c r="BO11" s="9">
        <v>0</v>
      </c>
      <c r="BP11" s="12">
        <v>0</v>
      </c>
      <c r="BQ11" s="9">
        <v>0</v>
      </c>
      <c r="BR11" s="12">
        <v>0</v>
      </c>
      <c r="BS11" s="9">
        <v>0</v>
      </c>
      <c r="BT11" s="12">
        <v>0</v>
      </c>
      <c r="BU11" s="9">
        <v>0</v>
      </c>
      <c r="BV11" s="9">
        <v>0</v>
      </c>
      <c r="BW11" s="8">
        <v>0</v>
      </c>
      <c r="BX11" s="9">
        <v>0</v>
      </c>
      <c r="BY11" s="9">
        <v>0</v>
      </c>
      <c r="BZ11" s="9">
        <v>0</v>
      </c>
      <c r="CA11" s="9"/>
      <c r="CB11" s="8">
        <v>0</v>
      </c>
      <c r="CC11" s="8">
        <v>0</v>
      </c>
      <c r="CD11" s="8">
        <v>0</v>
      </c>
      <c r="CE11" s="9"/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</row>
    <row r="12" spans="1:93" ht="12">
      <c r="A12" s="1" t="s">
        <v>114</v>
      </c>
      <c r="B12" s="7" t="s">
        <v>115</v>
      </c>
      <c r="C12" s="8">
        <v>403355</v>
      </c>
      <c r="D12" s="9"/>
      <c r="E12" s="9">
        <v>3</v>
      </c>
      <c r="F12" s="9">
        <v>3</v>
      </c>
      <c r="G12" s="10" t="s">
        <v>92</v>
      </c>
      <c r="H12" s="10" t="s">
        <v>92</v>
      </c>
      <c r="I12" s="10" t="s">
        <v>92</v>
      </c>
      <c r="J12" s="10" t="s">
        <v>92</v>
      </c>
      <c r="K12" s="9"/>
      <c r="L12" s="9">
        <v>0</v>
      </c>
      <c r="M12" s="9">
        <v>0</v>
      </c>
      <c r="N12" s="11">
        <v>127.95</v>
      </c>
      <c r="O12" s="11">
        <v>127.95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11">
        <v>1412.02</v>
      </c>
      <c r="V12" s="9" t="s">
        <v>91</v>
      </c>
      <c r="W12" s="9"/>
      <c r="X12" s="9">
        <v>127.95</v>
      </c>
      <c r="Y12" s="12">
        <v>0.09061486381212731</v>
      </c>
      <c r="Z12" s="9">
        <v>0</v>
      </c>
      <c r="AA12" s="9">
        <v>0</v>
      </c>
      <c r="AB12" s="11">
        <v>716.01</v>
      </c>
      <c r="AC12" s="12">
        <v>0.5070820526621436</v>
      </c>
      <c r="AD12" s="9"/>
      <c r="AE12" s="11" t="s">
        <v>92</v>
      </c>
      <c r="AF12" s="12" t="s">
        <v>93</v>
      </c>
      <c r="AG12" s="11">
        <v>1468.5</v>
      </c>
      <c r="AH12" s="11" t="s">
        <v>92</v>
      </c>
      <c r="AI12" s="12" t="s">
        <v>93</v>
      </c>
      <c r="AJ12" s="11">
        <v>1106.3</v>
      </c>
      <c r="AK12" s="9">
        <v>0</v>
      </c>
      <c r="AL12" s="9">
        <v>0</v>
      </c>
      <c r="AM12" s="9">
        <v>0</v>
      </c>
      <c r="AN12" s="9">
        <v>0</v>
      </c>
      <c r="AO12" s="9"/>
      <c r="AP12" s="11">
        <v>1469.1</v>
      </c>
      <c r="AQ12" s="11">
        <v>1412.02</v>
      </c>
      <c r="AR12" s="12">
        <v>0.9611462800353958</v>
      </c>
      <c r="AS12" s="11">
        <v>57.08</v>
      </c>
      <c r="AT12" s="9"/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9"/>
      <c r="BB12" s="9" t="s">
        <v>93</v>
      </c>
      <c r="BC12" s="9">
        <v>0</v>
      </c>
      <c r="BD12" s="9">
        <v>0</v>
      </c>
      <c r="BE12" s="12">
        <v>0</v>
      </c>
      <c r="BF12" s="9">
        <v>0</v>
      </c>
      <c r="BG12" s="9">
        <v>0</v>
      </c>
      <c r="BH12" s="12">
        <v>0</v>
      </c>
      <c r="BI12" s="9">
        <v>0</v>
      </c>
      <c r="BJ12" s="12">
        <v>0</v>
      </c>
      <c r="BK12" s="9">
        <v>0</v>
      </c>
      <c r="BL12" s="12">
        <v>0</v>
      </c>
      <c r="BM12" s="9"/>
      <c r="BN12" s="9">
        <v>0</v>
      </c>
      <c r="BO12" s="9">
        <v>0</v>
      </c>
      <c r="BP12" s="12">
        <v>0</v>
      </c>
      <c r="BQ12" s="9">
        <v>0</v>
      </c>
      <c r="BR12" s="12">
        <v>0</v>
      </c>
      <c r="BS12" s="9">
        <v>0</v>
      </c>
      <c r="BT12" s="12">
        <v>0</v>
      </c>
      <c r="BU12" s="9">
        <v>0</v>
      </c>
      <c r="BV12" s="9">
        <v>0</v>
      </c>
      <c r="BW12" s="8">
        <v>0</v>
      </c>
      <c r="BX12" s="9">
        <v>0</v>
      </c>
      <c r="BY12" s="9">
        <v>0</v>
      </c>
      <c r="BZ12" s="9">
        <v>0</v>
      </c>
      <c r="CA12" s="9"/>
      <c r="CB12" s="8">
        <v>0</v>
      </c>
      <c r="CC12" s="8">
        <v>0</v>
      </c>
      <c r="CD12" s="8">
        <v>0</v>
      </c>
      <c r="CE12" s="9"/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</row>
    <row r="13" spans="1:93" ht="12">
      <c r="A13" s="1" t="s">
        <v>116</v>
      </c>
      <c r="B13" s="7" t="s">
        <v>117</v>
      </c>
      <c r="C13" s="8">
        <v>1845547</v>
      </c>
      <c r="D13" s="9"/>
      <c r="E13" s="9">
        <v>1</v>
      </c>
      <c r="F13" s="9">
        <v>0</v>
      </c>
      <c r="G13" s="10">
        <v>0</v>
      </c>
      <c r="H13" s="10">
        <v>0</v>
      </c>
      <c r="I13" s="10">
        <v>0</v>
      </c>
      <c r="J13" s="10">
        <v>0</v>
      </c>
      <c r="K13" s="9"/>
      <c r="L13" s="9">
        <v>0</v>
      </c>
      <c r="M13" s="9">
        <v>0</v>
      </c>
      <c r="N13" s="11">
        <v>196.12</v>
      </c>
      <c r="O13" s="11">
        <v>196.12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11">
        <v>5912.84</v>
      </c>
      <c r="V13" s="9" t="s">
        <v>91</v>
      </c>
      <c r="W13" s="9"/>
      <c r="X13" s="9">
        <v>196.12</v>
      </c>
      <c r="Y13" s="12">
        <v>0.03316849432759892</v>
      </c>
      <c r="Z13" s="9">
        <v>0</v>
      </c>
      <c r="AA13" s="9">
        <v>0</v>
      </c>
      <c r="AB13" s="13">
        <v>5912</v>
      </c>
      <c r="AC13" s="12" t="s">
        <v>93</v>
      </c>
      <c r="AD13" s="9"/>
      <c r="AE13" s="11" t="s">
        <v>92</v>
      </c>
      <c r="AF13" s="12" t="s">
        <v>93</v>
      </c>
      <c r="AG13" s="11">
        <v>800</v>
      </c>
      <c r="AH13" s="11" t="s">
        <v>92</v>
      </c>
      <c r="AI13" s="12" t="s">
        <v>93</v>
      </c>
      <c r="AJ13" s="11">
        <v>7000</v>
      </c>
      <c r="AK13" s="9">
        <v>0</v>
      </c>
      <c r="AL13" s="9">
        <v>0</v>
      </c>
      <c r="AM13" s="9">
        <v>0</v>
      </c>
      <c r="AN13" s="9">
        <v>0</v>
      </c>
      <c r="AO13" s="9"/>
      <c r="AP13" s="11">
        <v>6150</v>
      </c>
      <c r="AQ13" s="11">
        <v>5912.84</v>
      </c>
      <c r="AR13" s="12">
        <v>0.9614373983739838</v>
      </c>
      <c r="AS13" s="11">
        <v>237</v>
      </c>
      <c r="AT13" s="9"/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9"/>
      <c r="BB13" s="9">
        <v>0</v>
      </c>
      <c r="BC13" s="9">
        <v>0</v>
      </c>
      <c r="BD13" s="9">
        <v>0</v>
      </c>
      <c r="BE13" s="12" t="s">
        <v>93</v>
      </c>
      <c r="BF13" s="9">
        <v>0</v>
      </c>
      <c r="BG13" s="9">
        <v>0</v>
      </c>
      <c r="BH13" s="12" t="s">
        <v>93</v>
      </c>
      <c r="BI13" s="9">
        <v>0</v>
      </c>
      <c r="BJ13" s="12" t="s">
        <v>93</v>
      </c>
      <c r="BK13" s="9">
        <v>0</v>
      </c>
      <c r="BL13" s="12" t="s">
        <v>93</v>
      </c>
      <c r="BM13" s="9"/>
      <c r="BN13" s="9">
        <v>10</v>
      </c>
      <c r="BO13" s="9">
        <v>0</v>
      </c>
      <c r="BP13" s="12" t="s">
        <v>93</v>
      </c>
      <c r="BQ13" s="9">
        <v>0</v>
      </c>
      <c r="BR13" s="12" t="s">
        <v>93</v>
      </c>
      <c r="BS13" s="9">
        <v>0</v>
      </c>
      <c r="BT13" s="12" t="s">
        <v>93</v>
      </c>
      <c r="BU13" s="9" t="s">
        <v>92</v>
      </c>
      <c r="BV13" s="9">
        <v>0</v>
      </c>
      <c r="BW13" s="8">
        <v>257</v>
      </c>
      <c r="BX13" s="9" t="s">
        <v>92</v>
      </c>
      <c r="BY13" s="9">
        <v>0</v>
      </c>
      <c r="BZ13" s="9">
        <v>0</v>
      </c>
      <c r="CA13" s="9"/>
      <c r="CB13" s="8">
        <v>0</v>
      </c>
      <c r="CC13" s="8">
        <v>0</v>
      </c>
      <c r="CD13" s="8">
        <v>0</v>
      </c>
      <c r="CE13" s="9"/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</row>
    <row r="14" spans="1:93" ht="12">
      <c r="A14" s="1" t="s">
        <v>118</v>
      </c>
      <c r="B14" s="7" t="s">
        <v>119</v>
      </c>
      <c r="C14" s="8">
        <v>12000000</v>
      </c>
      <c r="D14" s="9"/>
      <c r="E14" s="9">
        <v>9</v>
      </c>
      <c r="F14" s="9">
        <v>9</v>
      </c>
      <c r="G14" s="10">
        <v>34470</v>
      </c>
      <c r="H14" s="10">
        <v>0</v>
      </c>
      <c r="I14" s="10">
        <v>0</v>
      </c>
      <c r="J14" s="10">
        <v>0</v>
      </c>
      <c r="K14" s="9"/>
      <c r="L14" s="9">
        <v>0</v>
      </c>
      <c r="M14" s="9">
        <v>0</v>
      </c>
      <c r="N14" s="11">
        <v>402.67</v>
      </c>
      <c r="O14" s="11">
        <v>402.67</v>
      </c>
      <c r="P14" s="9">
        <v>83400</v>
      </c>
      <c r="Q14" s="9">
        <v>139</v>
      </c>
      <c r="R14" s="9">
        <v>0</v>
      </c>
      <c r="S14" s="9">
        <v>0</v>
      </c>
      <c r="T14" s="9">
        <v>0.4</v>
      </c>
      <c r="U14" s="11">
        <v>9724.67</v>
      </c>
      <c r="V14" s="9" t="s">
        <v>101</v>
      </c>
      <c r="W14" s="9"/>
      <c r="X14" s="9">
        <v>589.7</v>
      </c>
      <c r="Y14" s="12">
        <v>0.060639589826698495</v>
      </c>
      <c r="Z14" s="9">
        <v>0</v>
      </c>
      <c r="AA14" s="9">
        <v>175</v>
      </c>
      <c r="AB14" s="11">
        <v>9724.67</v>
      </c>
      <c r="AC14" s="12">
        <v>1</v>
      </c>
      <c r="AD14" s="9"/>
      <c r="AE14" s="11">
        <v>9724.67</v>
      </c>
      <c r="AF14" s="12">
        <v>1</v>
      </c>
      <c r="AG14" s="11">
        <v>1276</v>
      </c>
      <c r="AH14" s="11">
        <v>1276</v>
      </c>
      <c r="AI14" s="12">
        <v>1</v>
      </c>
      <c r="AJ14" s="11">
        <v>1672</v>
      </c>
      <c r="AK14" s="9">
        <v>0</v>
      </c>
      <c r="AL14" s="9">
        <v>0</v>
      </c>
      <c r="AM14" s="9">
        <v>0</v>
      </c>
      <c r="AN14" s="9">
        <v>0</v>
      </c>
      <c r="AO14" s="9"/>
      <c r="AP14" s="11">
        <v>12117</v>
      </c>
      <c r="AQ14" s="11">
        <v>9724.67</v>
      </c>
      <c r="AR14" s="12">
        <v>0.8025641660477015</v>
      </c>
      <c r="AS14" s="11">
        <v>2392.33</v>
      </c>
      <c r="AT14" s="9"/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9"/>
      <c r="BB14" s="9" t="s">
        <v>93</v>
      </c>
      <c r="BC14" s="9">
        <v>0</v>
      </c>
      <c r="BD14" s="9">
        <v>0</v>
      </c>
      <c r="BE14" s="12">
        <v>0</v>
      </c>
      <c r="BF14" s="9">
        <v>0</v>
      </c>
      <c r="BG14" s="9">
        <v>0</v>
      </c>
      <c r="BH14" s="12">
        <v>0</v>
      </c>
      <c r="BI14" s="9">
        <v>0</v>
      </c>
      <c r="BJ14" s="12">
        <v>0</v>
      </c>
      <c r="BK14" s="9">
        <v>0</v>
      </c>
      <c r="BL14" s="12">
        <v>0</v>
      </c>
      <c r="BM14" s="9"/>
      <c r="BN14" s="9">
        <v>4</v>
      </c>
      <c r="BO14" s="9">
        <v>0</v>
      </c>
      <c r="BP14" s="12">
        <v>0</v>
      </c>
      <c r="BQ14" s="9">
        <v>3</v>
      </c>
      <c r="BR14" s="12">
        <v>0.75</v>
      </c>
      <c r="BS14" s="9">
        <v>0</v>
      </c>
      <c r="BT14" s="12">
        <v>0</v>
      </c>
      <c r="BU14" s="9">
        <v>28</v>
      </c>
      <c r="BV14" s="9">
        <v>0</v>
      </c>
      <c r="BW14" s="8">
        <v>2131</v>
      </c>
      <c r="BX14" s="9">
        <v>0</v>
      </c>
      <c r="BY14" s="9">
        <v>0</v>
      </c>
      <c r="BZ14" s="9">
        <v>0</v>
      </c>
      <c r="CA14" s="9"/>
      <c r="CB14" s="8">
        <v>0</v>
      </c>
      <c r="CC14" s="8">
        <v>0</v>
      </c>
      <c r="CD14" s="8">
        <v>0</v>
      </c>
      <c r="CE14" s="9"/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28</v>
      </c>
    </row>
    <row r="15" spans="1:93" ht="12">
      <c r="A15" s="1" t="s">
        <v>120</v>
      </c>
      <c r="B15" s="7" t="s">
        <v>121</v>
      </c>
      <c r="C15" s="8">
        <v>2700266</v>
      </c>
      <c r="D15" s="9"/>
      <c r="E15" s="9">
        <v>4</v>
      </c>
      <c r="F15" s="9">
        <v>3.8</v>
      </c>
      <c r="G15" s="10">
        <v>0</v>
      </c>
      <c r="H15" s="10">
        <v>0</v>
      </c>
      <c r="I15" s="10">
        <v>0</v>
      </c>
      <c r="J15" s="10">
        <v>0</v>
      </c>
      <c r="K15" s="9"/>
      <c r="L15" s="9">
        <v>0</v>
      </c>
      <c r="M15" s="9">
        <v>0</v>
      </c>
      <c r="N15" s="11">
        <v>-204.95</v>
      </c>
      <c r="O15" s="11">
        <v>184.65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11">
        <v>5577.76</v>
      </c>
      <c r="V15" s="9" t="s">
        <v>91</v>
      </c>
      <c r="W15" s="9"/>
      <c r="X15" s="9">
        <v>184.65</v>
      </c>
      <c r="Y15" s="12">
        <v>0.03310468718625398</v>
      </c>
      <c r="Z15" s="9">
        <v>0</v>
      </c>
      <c r="AA15" s="9">
        <v>0</v>
      </c>
      <c r="AB15" s="13">
        <v>5577.76</v>
      </c>
      <c r="AC15" s="14">
        <v>1</v>
      </c>
      <c r="AD15" s="15"/>
      <c r="AE15" s="13">
        <v>5577.76</v>
      </c>
      <c r="AF15" s="14">
        <v>1</v>
      </c>
      <c r="AG15" s="11">
        <v>1403.55</v>
      </c>
      <c r="AH15" s="11">
        <v>1403.55</v>
      </c>
      <c r="AI15" s="14">
        <v>1</v>
      </c>
      <c r="AJ15" s="11">
        <v>1487.05</v>
      </c>
      <c r="AK15" s="9">
        <v>0</v>
      </c>
      <c r="AL15" s="9">
        <v>0</v>
      </c>
      <c r="AM15" s="9">
        <v>0</v>
      </c>
      <c r="AN15" s="9">
        <v>0</v>
      </c>
      <c r="AO15" s="9"/>
      <c r="AP15" s="11">
        <v>13584.08</v>
      </c>
      <c r="AQ15" s="11">
        <v>5577.76</v>
      </c>
      <c r="AR15" s="12">
        <v>0.4106100670785213</v>
      </c>
      <c r="AS15" s="11">
        <v>8006.32</v>
      </c>
      <c r="AT15" s="9"/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9"/>
      <c r="BB15" s="9" t="s">
        <v>93</v>
      </c>
      <c r="BC15" s="9">
        <v>0</v>
      </c>
      <c r="BD15" s="9">
        <v>0</v>
      </c>
      <c r="BE15" s="12">
        <v>0</v>
      </c>
      <c r="BF15" s="9">
        <v>0</v>
      </c>
      <c r="BG15" s="9">
        <v>0</v>
      </c>
      <c r="BH15" s="12">
        <v>0</v>
      </c>
      <c r="BI15" s="9">
        <v>0</v>
      </c>
      <c r="BJ15" s="12">
        <v>0</v>
      </c>
      <c r="BK15" s="9">
        <v>0</v>
      </c>
      <c r="BL15" s="12">
        <v>0</v>
      </c>
      <c r="BM15" s="9"/>
      <c r="BN15" s="9">
        <v>38</v>
      </c>
      <c r="BO15" s="9">
        <v>0</v>
      </c>
      <c r="BP15" s="12">
        <v>0</v>
      </c>
      <c r="BQ15" s="9">
        <v>1</v>
      </c>
      <c r="BR15" s="12">
        <v>0.02631578947368421</v>
      </c>
      <c r="BS15" s="9">
        <v>0</v>
      </c>
      <c r="BT15" s="12">
        <v>0</v>
      </c>
      <c r="BU15" s="9">
        <v>1</v>
      </c>
      <c r="BV15" s="9">
        <v>0</v>
      </c>
      <c r="BW15" s="8">
        <v>214</v>
      </c>
      <c r="BX15" s="9">
        <v>3</v>
      </c>
      <c r="BY15" s="9">
        <v>0</v>
      </c>
      <c r="BZ15" s="9">
        <v>0</v>
      </c>
      <c r="CA15" s="9"/>
      <c r="CB15" s="8">
        <v>0</v>
      </c>
      <c r="CC15" s="8">
        <v>0</v>
      </c>
      <c r="CD15" s="8">
        <v>0</v>
      </c>
      <c r="CE15" s="9"/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225</v>
      </c>
      <c r="CO15" s="9">
        <v>226</v>
      </c>
    </row>
    <row r="16" spans="1:93" ht="12">
      <c r="A16" s="1" t="s">
        <v>122</v>
      </c>
      <c r="B16" s="7" t="s">
        <v>123</v>
      </c>
      <c r="C16" s="8">
        <v>738600</v>
      </c>
      <c r="D16" s="9"/>
      <c r="E16" s="9">
        <v>2</v>
      </c>
      <c r="F16" s="9">
        <v>2</v>
      </c>
      <c r="G16" s="10" t="s">
        <v>92</v>
      </c>
      <c r="H16" s="10" t="s">
        <v>92</v>
      </c>
      <c r="I16" s="10" t="s">
        <v>92</v>
      </c>
      <c r="J16" s="10" t="s">
        <v>92</v>
      </c>
      <c r="K16" s="9"/>
      <c r="L16" s="9">
        <v>0</v>
      </c>
      <c r="M16" s="9">
        <v>0</v>
      </c>
      <c r="N16" s="11">
        <v>306</v>
      </c>
      <c r="O16" s="11">
        <v>300</v>
      </c>
      <c r="P16" s="9">
        <v>0</v>
      </c>
      <c r="Q16" s="9">
        <v>0</v>
      </c>
      <c r="R16" s="9">
        <v>6</v>
      </c>
      <c r="S16" s="9">
        <v>0</v>
      </c>
      <c r="T16" s="9">
        <v>0</v>
      </c>
      <c r="U16" s="11">
        <v>2146</v>
      </c>
      <c r="V16" s="9" t="s">
        <v>101</v>
      </c>
      <c r="W16" s="9"/>
      <c r="X16" s="9">
        <v>300</v>
      </c>
      <c r="Y16" s="12">
        <v>0.13979496738117428</v>
      </c>
      <c r="Z16" s="9">
        <v>1</v>
      </c>
      <c r="AA16" s="9">
        <v>200</v>
      </c>
      <c r="AB16" s="11">
        <v>1740</v>
      </c>
      <c r="AC16" s="12">
        <v>0.8108108108108109</v>
      </c>
      <c r="AD16" s="9"/>
      <c r="AE16" s="11">
        <v>1740</v>
      </c>
      <c r="AF16" s="12">
        <v>0.8108108108108109</v>
      </c>
      <c r="AG16" s="11">
        <v>735</v>
      </c>
      <c r="AH16" s="11">
        <v>735</v>
      </c>
      <c r="AI16" s="12">
        <v>1</v>
      </c>
      <c r="AJ16" s="11">
        <v>795</v>
      </c>
      <c r="AK16" s="9">
        <v>0</v>
      </c>
      <c r="AL16" s="9">
        <v>0</v>
      </c>
      <c r="AM16" s="9">
        <v>0</v>
      </c>
      <c r="AN16" s="9">
        <v>0</v>
      </c>
      <c r="AO16" s="9"/>
      <c r="AP16" s="11">
        <v>4000</v>
      </c>
      <c r="AQ16" s="11">
        <v>2146</v>
      </c>
      <c r="AR16" s="12">
        <v>0.5365</v>
      </c>
      <c r="AS16" s="11">
        <v>1854</v>
      </c>
      <c r="AT16" s="9"/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9"/>
      <c r="BB16" s="9" t="s">
        <v>93</v>
      </c>
      <c r="BC16" s="9">
        <v>0</v>
      </c>
      <c r="BD16" s="9">
        <v>0</v>
      </c>
      <c r="BE16" s="12">
        <v>0</v>
      </c>
      <c r="BF16" s="9">
        <v>0</v>
      </c>
      <c r="BG16" s="9">
        <v>0</v>
      </c>
      <c r="BH16" s="12">
        <v>0</v>
      </c>
      <c r="BI16" s="9">
        <v>0</v>
      </c>
      <c r="BJ16" s="12">
        <v>0</v>
      </c>
      <c r="BK16" s="9">
        <v>0</v>
      </c>
      <c r="BL16" s="12">
        <v>0</v>
      </c>
      <c r="BM16" s="9"/>
      <c r="BN16" s="9">
        <v>18</v>
      </c>
      <c r="BO16" s="9">
        <v>0</v>
      </c>
      <c r="BP16" s="12">
        <v>0</v>
      </c>
      <c r="BQ16" s="9">
        <v>0</v>
      </c>
      <c r="BR16" s="12">
        <v>0</v>
      </c>
      <c r="BS16" s="9">
        <v>0</v>
      </c>
      <c r="BT16" s="12">
        <v>0</v>
      </c>
      <c r="BU16" s="9" t="s">
        <v>92</v>
      </c>
      <c r="BV16" s="9">
        <v>0</v>
      </c>
      <c r="BW16" s="8">
        <v>70</v>
      </c>
      <c r="BX16" s="9">
        <v>8</v>
      </c>
      <c r="BY16" s="9">
        <v>0</v>
      </c>
      <c r="BZ16" s="9">
        <v>0</v>
      </c>
      <c r="CA16" s="9"/>
      <c r="CB16" s="8">
        <v>0</v>
      </c>
      <c r="CC16" s="8">
        <v>0</v>
      </c>
      <c r="CD16" s="8">
        <v>0</v>
      </c>
      <c r="CE16" s="9"/>
      <c r="CF16" s="9">
        <v>1</v>
      </c>
      <c r="CG16" s="9">
        <v>300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200</v>
      </c>
      <c r="CO16" s="9">
        <v>500</v>
      </c>
    </row>
    <row r="17" spans="1:93" ht="12">
      <c r="A17" s="1" t="s">
        <v>124</v>
      </c>
      <c r="B17" s="7" t="s">
        <v>125</v>
      </c>
      <c r="C17" s="8">
        <v>2350000</v>
      </c>
      <c r="D17" s="9"/>
      <c r="E17" s="9">
        <v>2</v>
      </c>
      <c r="F17" s="9">
        <v>2</v>
      </c>
      <c r="G17" s="10">
        <v>0</v>
      </c>
      <c r="H17" s="10">
        <v>27449</v>
      </c>
      <c r="I17" s="10">
        <v>0</v>
      </c>
      <c r="J17" s="10">
        <v>663934</v>
      </c>
      <c r="K17" s="9"/>
      <c r="L17" s="9">
        <v>0</v>
      </c>
      <c r="M17" s="9">
        <v>4</v>
      </c>
      <c r="N17" s="11">
        <v>28.5</v>
      </c>
      <c r="O17" s="11">
        <v>28.5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11">
        <v>4999.5</v>
      </c>
      <c r="V17" s="9" t="s">
        <v>101</v>
      </c>
      <c r="W17" s="9"/>
      <c r="X17" s="9" t="s">
        <v>92</v>
      </c>
      <c r="Y17" s="12" t="s">
        <v>93</v>
      </c>
      <c r="Z17" s="9">
        <v>0</v>
      </c>
      <c r="AA17" s="9">
        <v>0</v>
      </c>
      <c r="AB17" s="13">
        <v>4999.5</v>
      </c>
      <c r="AC17" s="12">
        <v>1</v>
      </c>
      <c r="AD17" s="9"/>
      <c r="AE17" s="11" t="s">
        <v>92</v>
      </c>
      <c r="AF17" s="12" t="s">
        <v>93</v>
      </c>
      <c r="AG17" s="11">
        <v>600</v>
      </c>
      <c r="AH17" s="11">
        <v>400</v>
      </c>
      <c r="AI17" s="12">
        <v>0.6666666666666666</v>
      </c>
      <c r="AJ17" s="11">
        <v>600</v>
      </c>
      <c r="AK17" s="9">
        <v>0</v>
      </c>
      <c r="AL17" s="9">
        <v>0</v>
      </c>
      <c r="AM17" s="9">
        <v>0</v>
      </c>
      <c r="AN17" s="9">
        <v>0</v>
      </c>
      <c r="AO17" s="9"/>
      <c r="AP17" s="11">
        <v>4644.2</v>
      </c>
      <c r="AQ17" s="11">
        <v>4999.5</v>
      </c>
      <c r="AR17" s="12">
        <v>1.076504026527712</v>
      </c>
      <c r="AS17" s="11">
        <v>-355.3</v>
      </c>
      <c r="AT17" s="9"/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9"/>
      <c r="BB17" s="9" t="s">
        <v>93</v>
      </c>
      <c r="BC17" s="9">
        <v>0</v>
      </c>
      <c r="BD17" s="9">
        <v>0</v>
      </c>
      <c r="BE17" s="12">
        <v>0</v>
      </c>
      <c r="BF17" s="9">
        <v>0</v>
      </c>
      <c r="BG17" s="9">
        <v>0</v>
      </c>
      <c r="BH17" s="12">
        <v>0</v>
      </c>
      <c r="BI17" s="9">
        <v>0</v>
      </c>
      <c r="BJ17" s="12">
        <v>0</v>
      </c>
      <c r="BK17" s="9">
        <v>0</v>
      </c>
      <c r="BL17" s="12">
        <v>0</v>
      </c>
      <c r="BM17" s="9"/>
      <c r="BN17" s="9">
        <v>30</v>
      </c>
      <c r="BO17" s="9">
        <v>0</v>
      </c>
      <c r="BP17" s="12">
        <v>0</v>
      </c>
      <c r="BQ17" s="9">
        <v>2</v>
      </c>
      <c r="BR17" s="12">
        <v>0.06666666666666667</v>
      </c>
      <c r="BS17" s="9">
        <v>5</v>
      </c>
      <c r="BT17" s="12">
        <v>0.16666666666666666</v>
      </c>
      <c r="BU17" s="9">
        <v>49</v>
      </c>
      <c r="BV17" s="9">
        <v>0</v>
      </c>
      <c r="BW17" s="8">
        <v>269</v>
      </c>
      <c r="BX17" s="9">
        <v>0</v>
      </c>
      <c r="BY17" s="9">
        <v>0</v>
      </c>
      <c r="BZ17" s="9">
        <v>0</v>
      </c>
      <c r="CA17" s="9"/>
      <c r="CB17" s="8">
        <v>0</v>
      </c>
      <c r="CC17" s="8">
        <v>0</v>
      </c>
      <c r="CD17" s="8">
        <v>0</v>
      </c>
      <c r="CE17" s="9"/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49</v>
      </c>
    </row>
    <row r="18" spans="1:93" ht="12">
      <c r="A18" s="1" t="s">
        <v>126</v>
      </c>
      <c r="B18" s="7" t="s">
        <v>127</v>
      </c>
      <c r="C18" s="8">
        <v>2946500</v>
      </c>
      <c r="D18" s="9"/>
      <c r="E18" s="9">
        <v>3</v>
      </c>
      <c r="F18" s="9">
        <v>2.25</v>
      </c>
      <c r="G18" s="10">
        <v>2282.8</v>
      </c>
      <c r="H18" s="10">
        <v>0</v>
      </c>
      <c r="I18" s="10">
        <v>0</v>
      </c>
      <c r="J18" s="10">
        <v>0</v>
      </c>
      <c r="K18" s="9"/>
      <c r="L18" s="9">
        <v>0</v>
      </c>
      <c r="M18" s="9">
        <v>0</v>
      </c>
      <c r="N18" s="11">
        <v>423</v>
      </c>
      <c r="O18" s="11">
        <v>420.9</v>
      </c>
      <c r="P18" s="9">
        <v>0</v>
      </c>
      <c r="Q18" s="9">
        <v>0</v>
      </c>
      <c r="R18" s="9">
        <v>2.4</v>
      </c>
      <c r="S18" s="9">
        <v>0</v>
      </c>
      <c r="T18" s="9">
        <v>0</v>
      </c>
      <c r="U18" s="11">
        <v>6651</v>
      </c>
      <c r="V18" s="9" t="s">
        <v>101</v>
      </c>
      <c r="W18" s="9"/>
      <c r="X18" s="9">
        <v>423</v>
      </c>
      <c r="Y18" s="12">
        <v>0.06359945872801083</v>
      </c>
      <c r="Z18" s="9">
        <v>0</v>
      </c>
      <c r="AA18" s="9">
        <v>11</v>
      </c>
      <c r="AB18" s="11">
        <v>6651</v>
      </c>
      <c r="AC18" s="12">
        <v>1</v>
      </c>
      <c r="AD18" s="9"/>
      <c r="AE18" s="11">
        <v>6638</v>
      </c>
      <c r="AF18" s="12">
        <v>0.9980454067057586</v>
      </c>
      <c r="AG18" s="11">
        <v>726</v>
      </c>
      <c r="AH18" s="11">
        <v>0</v>
      </c>
      <c r="AI18" s="12">
        <v>0</v>
      </c>
      <c r="AJ18" s="11">
        <v>806</v>
      </c>
      <c r="AK18" s="9">
        <v>0</v>
      </c>
      <c r="AL18" s="9">
        <v>0</v>
      </c>
      <c r="AM18" s="9">
        <v>0</v>
      </c>
      <c r="AN18" s="9">
        <v>0</v>
      </c>
      <c r="AO18" s="9"/>
      <c r="AP18" s="11">
        <v>6658</v>
      </c>
      <c r="AQ18" s="11">
        <v>6651</v>
      </c>
      <c r="AR18" s="12">
        <v>0.9989486332231902</v>
      </c>
      <c r="AS18" s="11">
        <v>7</v>
      </c>
      <c r="AT18" s="9"/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9"/>
      <c r="BB18" s="9">
        <v>0</v>
      </c>
      <c r="BC18" s="9">
        <v>0</v>
      </c>
      <c r="BD18" s="9">
        <v>0</v>
      </c>
      <c r="BE18" s="12" t="s">
        <v>93</v>
      </c>
      <c r="BF18" s="9">
        <v>0</v>
      </c>
      <c r="BG18" s="9">
        <v>0</v>
      </c>
      <c r="BH18" s="12" t="s">
        <v>93</v>
      </c>
      <c r="BI18" s="9">
        <v>0</v>
      </c>
      <c r="BJ18" s="12" t="s">
        <v>93</v>
      </c>
      <c r="BK18" s="9">
        <v>0</v>
      </c>
      <c r="BL18" s="12" t="s">
        <v>93</v>
      </c>
      <c r="BM18" s="9"/>
      <c r="BN18" s="9">
        <v>78</v>
      </c>
      <c r="BO18" s="9">
        <v>0</v>
      </c>
      <c r="BP18" s="12" t="s">
        <v>93</v>
      </c>
      <c r="BQ18" s="9">
        <v>0</v>
      </c>
      <c r="BR18" s="12" t="s">
        <v>93</v>
      </c>
      <c r="BS18" s="9">
        <v>0</v>
      </c>
      <c r="BT18" s="12" t="s">
        <v>93</v>
      </c>
      <c r="BU18" s="9">
        <v>0</v>
      </c>
      <c r="BV18" s="9">
        <v>0</v>
      </c>
      <c r="BW18" s="8">
        <v>843</v>
      </c>
      <c r="BX18" s="9">
        <v>0</v>
      </c>
      <c r="BY18" s="9">
        <v>0</v>
      </c>
      <c r="BZ18" s="9">
        <v>0</v>
      </c>
      <c r="CA18" s="9"/>
      <c r="CB18" s="8">
        <v>0</v>
      </c>
      <c r="CC18" s="8">
        <v>0</v>
      </c>
      <c r="CD18" s="8">
        <v>0</v>
      </c>
      <c r="CE18" s="9"/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</row>
    <row r="19" spans="1:93" ht="12">
      <c r="A19" s="1" t="s">
        <v>128</v>
      </c>
      <c r="B19" s="7" t="s">
        <v>129</v>
      </c>
      <c r="C19" s="8">
        <v>4058332</v>
      </c>
      <c r="D19" s="9"/>
      <c r="E19" s="9">
        <v>14</v>
      </c>
      <c r="F19" s="9">
        <v>13.8</v>
      </c>
      <c r="G19" s="10" t="s">
        <v>92</v>
      </c>
      <c r="H19" s="10" t="s">
        <v>92</v>
      </c>
      <c r="I19" s="10" t="s">
        <v>92</v>
      </c>
      <c r="J19" s="10" t="s">
        <v>92</v>
      </c>
      <c r="K19" s="9"/>
      <c r="L19" s="9">
        <v>0</v>
      </c>
      <c r="M19" s="9">
        <v>3</v>
      </c>
      <c r="N19" s="11">
        <v>460.5</v>
      </c>
      <c r="O19" s="11">
        <v>445.5</v>
      </c>
      <c r="P19" s="9">
        <v>0</v>
      </c>
      <c r="Q19" s="9">
        <v>0</v>
      </c>
      <c r="R19" s="9">
        <v>54</v>
      </c>
      <c r="S19" s="9">
        <v>0</v>
      </c>
      <c r="T19" s="9">
        <v>8.15</v>
      </c>
      <c r="U19" s="11">
        <v>12301.5</v>
      </c>
      <c r="V19" s="9" t="s">
        <v>101</v>
      </c>
      <c r="W19" s="9"/>
      <c r="X19" s="9">
        <v>220.91</v>
      </c>
      <c r="Y19" s="12">
        <v>0.017957972604966874</v>
      </c>
      <c r="Z19" s="9">
        <v>0</v>
      </c>
      <c r="AA19" s="9">
        <v>54</v>
      </c>
      <c r="AB19" s="11">
        <v>11020.91</v>
      </c>
      <c r="AC19" s="12">
        <v>0.895899687030037</v>
      </c>
      <c r="AD19" s="9"/>
      <c r="AE19" s="11">
        <v>11020.81</v>
      </c>
      <c r="AF19" s="12">
        <v>0.8958915579400886</v>
      </c>
      <c r="AG19" s="11">
        <v>2026.49</v>
      </c>
      <c r="AH19" s="11">
        <v>973.49</v>
      </c>
      <c r="AI19" s="12">
        <v>0.4803823359602071</v>
      </c>
      <c r="AJ19" s="11">
        <v>2635.9</v>
      </c>
      <c r="AK19" s="9">
        <v>0</v>
      </c>
      <c r="AL19" s="9">
        <v>0</v>
      </c>
      <c r="AM19" s="9">
        <v>0</v>
      </c>
      <c r="AN19" s="9">
        <v>0</v>
      </c>
      <c r="AO19" s="9"/>
      <c r="AP19" s="11">
        <v>12554</v>
      </c>
      <c r="AQ19" s="11">
        <v>12301.5</v>
      </c>
      <c r="AR19" s="12">
        <v>0.9798868886410705</v>
      </c>
      <c r="AS19" s="11">
        <v>252.5</v>
      </c>
      <c r="AT19" s="9"/>
      <c r="AU19" s="8">
        <v>16237</v>
      </c>
      <c r="AV19" s="8">
        <v>56285</v>
      </c>
      <c r="AW19" s="8">
        <v>0</v>
      </c>
      <c r="AX19" s="8">
        <v>149</v>
      </c>
      <c r="AY19" s="8">
        <v>11510</v>
      </c>
      <c r="AZ19" s="8">
        <v>0</v>
      </c>
      <c r="BA19" s="9"/>
      <c r="BB19" s="9">
        <v>2010</v>
      </c>
      <c r="BC19" s="9">
        <v>40</v>
      </c>
      <c r="BD19" s="9">
        <v>0</v>
      </c>
      <c r="BE19" s="12">
        <v>0.0007106689171182375</v>
      </c>
      <c r="BF19" s="9">
        <v>77</v>
      </c>
      <c r="BG19" s="9">
        <v>0</v>
      </c>
      <c r="BH19" s="12">
        <v>0.006689834926151173</v>
      </c>
      <c r="BI19" s="9">
        <v>56285</v>
      </c>
      <c r="BJ19" s="12">
        <v>1</v>
      </c>
      <c r="BK19" s="9">
        <v>11510</v>
      </c>
      <c r="BL19" s="12">
        <v>1</v>
      </c>
      <c r="BM19" s="9"/>
      <c r="BN19" s="9">
        <v>87</v>
      </c>
      <c r="BO19" s="9">
        <v>0</v>
      </c>
      <c r="BP19" s="12">
        <v>0</v>
      </c>
      <c r="BQ19" s="9">
        <v>10</v>
      </c>
      <c r="BR19" s="12">
        <v>0.11494252873563218</v>
      </c>
      <c r="BS19" s="9">
        <v>0</v>
      </c>
      <c r="BT19" s="12">
        <v>0</v>
      </c>
      <c r="BU19" s="9">
        <v>166</v>
      </c>
      <c r="BV19" s="9">
        <v>5</v>
      </c>
      <c r="BW19" s="8">
        <v>850</v>
      </c>
      <c r="BX19" s="9">
        <v>32</v>
      </c>
      <c r="BY19" s="9">
        <v>0</v>
      </c>
      <c r="BZ19" s="9">
        <v>0</v>
      </c>
      <c r="CA19" s="9"/>
      <c r="CB19" s="8" t="s">
        <v>92</v>
      </c>
      <c r="CC19" s="8" t="s">
        <v>92</v>
      </c>
      <c r="CD19" s="8" t="s">
        <v>92</v>
      </c>
      <c r="CE19" s="9"/>
      <c r="CF19" s="9">
        <v>1</v>
      </c>
      <c r="CG19" s="9">
        <v>98</v>
      </c>
      <c r="CH19" s="9">
        <v>43</v>
      </c>
      <c r="CI19" s="9">
        <v>2</v>
      </c>
      <c r="CJ19" s="9">
        <v>0</v>
      </c>
      <c r="CK19" s="9" t="s">
        <v>91</v>
      </c>
      <c r="CL19" s="9" t="s">
        <v>91</v>
      </c>
      <c r="CM19" s="9">
        <v>71</v>
      </c>
      <c r="CN19" s="9">
        <v>0</v>
      </c>
      <c r="CO19" s="9">
        <v>292</v>
      </c>
    </row>
    <row r="20" spans="1:93" ht="12">
      <c r="A20" s="1" t="s">
        <v>130</v>
      </c>
      <c r="B20" s="7" t="s">
        <v>131</v>
      </c>
      <c r="C20" s="8">
        <v>5022659</v>
      </c>
      <c r="D20" s="9"/>
      <c r="E20" s="9">
        <v>10</v>
      </c>
      <c r="F20" s="9">
        <v>9.2</v>
      </c>
      <c r="G20" s="10" t="s">
        <v>92</v>
      </c>
      <c r="H20" s="10" t="s">
        <v>92</v>
      </c>
      <c r="I20" s="10" t="s">
        <v>92</v>
      </c>
      <c r="J20" s="10" t="s">
        <v>92</v>
      </c>
      <c r="K20" s="9"/>
      <c r="L20" s="9">
        <v>0</v>
      </c>
      <c r="M20" s="9">
        <v>0</v>
      </c>
      <c r="N20" s="11">
        <v>504.81</v>
      </c>
      <c r="O20" s="11">
        <v>484.98</v>
      </c>
      <c r="P20" s="9">
        <v>0</v>
      </c>
      <c r="Q20" s="9">
        <v>0</v>
      </c>
      <c r="R20" s="9">
        <v>24.33</v>
      </c>
      <c r="S20" s="9">
        <v>0</v>
      </c>
      <c r="T20" s="9">
        <v>0</v>
      </c>
      <c r="U20" s="11">
        <v>12180.39</v>
      </c>
      <c r="V20" s="9" t="s">
        <v>101</v>
      </c>
      <c r="W20" s="9"/>
      <c r="X20" s="9">
        <v>602.75</v>
      </c>
      <c r="Y20" s="12">
        <v>0.04948527920698763</v>
      </c>
      <c r="Z20" s="9">
        <v>0</v>
      </c>
      <c r="AA20" s="9">
        <v>0</v>
      </c>
      <c r="AB20" s="11">
        <v>11663.78</v>
      </c>
      <c r="AC20" s="12">
        <v>0.9575867439384126</v>
      </c>
      <c r="AD20" s="9"/>
      <c r="AE20" s="11">
        <v>11582</v>
      </c>
      <c r="AF20" s="12">
        <v>0.9508726732066872</v>
      </c>
      <c r="AG20" s="11">
        <v>2766</v>
      </c>
      <c r="AH20" s="11">
        <v>0</v>
      </c>
      <c r="AI20" s="12">
        <v>0</v>
      </c>
      <c r="AJ20" s="11">
        <v>3500</v>
      </c>
      <c r="AK20" s="9">
        <v>0</v>
      </c>
      <c r="AL20" s="9">
        <v>0</v>
      </c>
      <c r="AM20" s="9">
        <v>0</v>
      </c>
      <c r="AN20" s="9">
        <v>0</v>
      </c>
      <c r="AO20" s="9"/>
      <c r="AP20" s="11">
        <v>14621.45</v>
      </c>
      <c r="AQ20" s="11">
        <v>12180.39</v>
      </c>
      <c r="AR20" s="12">
        <v>0.8330493897664047</v>
      </c>
      <c r="AS20" s="11">
        <v>2441.06</v>
      </c>
      <c r="AT20" s="9"/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9"/>
      <c r="BB20" s="9">
        <v>2014</v>
      </c>
      <c r="BC20" s="9">
        <v>0</v>
      </c>
      <c r="BD20" s="9">
        <v>0</v>
      </c>
      <c r="BE20" s="12">
        <v>0</v>
      </c>
      <c r="BF20" s="9">
        <v>0</v>
      </c>
      <c r="BG20" s="9">
        <v>0</v>
      </c>
      <c r="BH20" s="12">
        <v>0</v>
      </c>
      <c r="BI20" s="9">
        <v>0</v>
      </c>
      <c r="BJ20" s="12">
        <v>0</v>
      </c>
      <c r="BK20" s="9">
        <v>0</v>
      </c>
      <c r="BL20" s="12">
        <v>0</v>
      </c>
      <c r="BM20" s="9"/>
      <c r="BN20" s="9">
        <v>143</v>
      </c>
      <c r="BO20" s="9">
        <v>0</v>
      </c>
      <c r="BP20" s="12">
        <v>0</v>
      </c>
      <c r="BQ20" s="9">
        <v>4</v>
      </c>
      <c r="BR20" s="12">
        <v>0.027972027972027972</v>
      </c>
      <c r="BS20" s="9">
        <v>1</v>
      </c>
      <c r="BT20" s="12">
        <v>0.006993006993006993</v>
      </c>
      <c r="BU20" s="9">
        <v>6</v>
      </c>
      <c r="BV20" s="9">
        <v>0</v>
      </c>
      <c r="BW20" s="8">
        <v>785</v>
      </c>
      <c r="BX20" s="9">
        <v>2</v>
      </c>
      <c r="BY20" s="9">
        <v>0</v>
      </c>
      <c r="BZ20" s="9">
        <v>0</v>
      </c>
      <c r="CA20" s="9"/>
      <c r="CB20" s="8" t="s">
        <v>92</v>
      </c>
      <c r="CC20" s="8" t="s">
        <v>92</v>
      </c>
      <c r="CD20" s="8" t="s">
        <v>92</v>
      </c>
      <c r="CE20" s="9"/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 t="s">
        <v>91</v>
      </c>
      <c r="CL20" s="9">
        <v>0</v>
      </c>
      <c r="CM20" s="9">
        <v>0</v>
      </c>
      <c r="CN20" s="9">
        <v>0</v>
      </c>
      <c r="CO20" s="9">
        <v>6</v>
      </c>
    </row>
    <row r="21" spans="1:93" ht="12">
      <c r="A21" s="1" t="s">
        <v>132</v>
      </c>
      <c r="B21" s="7" t="s">
        <v>133</v>
      </c>
      <c r="C21" s="8">
        <v>3571495</v>
      </c>
      <c r="D21" s="9"/>
      <c r="E21" s="9">
        <v>6</v>
      </c>
      <c r="F21" s="9">
        <v>3.86</v>
      </c>
      <c r="G21" s="10">
        <v>32514.81</v>
      </c>
      <c r="H21" s="10">
        <v>11051.35</v>
      </c>
      <c r="I21" s="10">
        <v>0</v>
      </c>
      <c r="J21" s="10">
        <v>0</v>
      </c>
      <c r="K21" s="9"/>
      <c r="L21" s="9">
        <v>1</v>
      </c>
      <c r="M21" s="9" t="s">
        <v>92</v>
      </c>
      <c r="N21" s="11">
        <v>506.8</v>
      </c>
      <c r="O21" s="11">
        <v>199.27</v>
      </c>
      <c r="P21" s="9">
        <v>0</v>
      </c>
      <c r="Q21" s="9">
        <v>0</v>
      </c>
      <c r="R21" s="9">
        <v>0.04</v>
      </c>
      <c r="S21" s="9">
        <v>4</v>
      </c>
      <c r="T21" s="9">
        <v>2.44</v>
      </c>
      <c r="U21" s="11">
        <v>3022.55</v>
      </c>
      <c r="V21" s="9" t="s">
        <v>101</v>
      </c>
      <c r="W21" s="9"/>
      <c r="X21" s="9">
        <v>8.1</v>
      </c>
      <c r="Y21" s="12">
        <v>0.002679856412631718</v>
      </c>
      <c r="Z21" s="9">
        <v>0</v>
      </c>
      <c r="AA21" s="9">
        <v>1</v>
      </c>
      <c r="AB21" s="11">
        <v>4177.53</v>
      </c>
      <c r="AC21" s="12">
        <v>1</v>
      </c>
      <c r="AD21" s="9"/>
      <c r="AE21" s="11">
        <v>4177.53</v>
      </c>
      <c r="AF21" s="12">
        <v>1</v>
      </c>
      <c r="AG21" s="11">
        <v>526.26</v>
      </c>
      <c r="AH21" s="11">
        <v>0</v>
      </c>
      <c r="AI21" s="12">
        <v>0</v>
      </c>
      <c r="AJ21" s="11">
        <v>954.09</v>
      </c>
      <c r="AK21" s="9">
        <v>0</v>
      </c>
      <c r="AL21" s="9">
        <v>0</v>
      </c>
      <c r="AM21" s="9">
        <v>956.8</v>
      </c>
      <c r="AN21" s="9">
        <v>0</v>
      </c>
      <c r="AO21" s="9"/>
      <c r="AP21" s="11">
        <v>4011.84</v>
      </c>
      <c r="AQ21" s="11">
        <v>3022.55</v>
      </c>
      <c r="AR21" s="12">
        <v>0.753407414054399</v>
      </c>
      <c r="AS21" s="11">
        <v>989.29</v>
      </c>
      <c r="AT21" s="9"/>
      <c r="AU21" s="8">
        <v>0</v>
      </c>
      <c r="AV21" s="8">
        <v>538</v>
      </c>
      <c r="AW21" s="8">
        <v>0</v>
      </c>
      <c r="AX21" s="8">
        <v>0</v>
      </c>
      <c r="AY21" s="8">
        <v>0</v>
      </c>
      <c r="AZ21" s="8">
        <v>0</v>
      </c>
      <c r="BA21" s="9"/>
      <c r="BB21" s="9">
        <v>2002</v>
      </c>
      <c r="BC21" s="9">
        <v>0</v>
      </c>
      <c r="BD21" s="9">
        <v>0</v>
      </c>
      <c r="BE21" s="12">
        <v>0</v>
      </c>
      <c r="BF21" s="9">
        <v>0</v>
      </c>
      <c r="BG21" s="9">
        <v>0</v>
      </c>
      <c r="BH21" s="12">
        <v>0</v>
      </c>
      <c r="BI21" s="9">
        <v>538</v>
      </c>
      <c r="BJ21" s="12">
        <v>1</v>
      </c>
      <c r="BK21" s="9">
        <v>0</v>
      </c>
      <c r="BL21" s="12">
        <v>0</v>
      </c>
      <c r="BM21" s="9"/>
      <c r="BN21" s="9">
        <v>31</v>
      </c>
      <c r="BO21" s="9">
        <v>0</v>
      </c>
      <c r="BP21" s="12">
        <v>0</v>
      </c>
      <c r="BQ21" s="9">
        <v>7</v>
      </c>
      <c r="BR21" s="12">
        <v>0.22580645161290322</v>
      </c>
      <c r="BS21" s="9">
        <v>1</v>
      </c>
      <c r="BT21" s="12">
        <v>0.03225806451612903</v>
      </c>
      <c r="BU21" s="9">
        <v>24</v>
      </c>
      <c r="BV21" s="9">
        <v>0</v>
      </c>
      <c r="BW21" s="8">
        <v>224</v>
      </c>
      <c r="BX21" s="9">
        <v>0</v>
      </c>
      <c r="BY21" s="9">
        <v>1</v>
      </c>
      <c r="BZ21" s="9">
        <v>6</v>
      </c>
      <c r="CA21" s="9"/>
      <c r="CB21" s="8">
        <v>5551</v>
      </c>
      <c r="CC21" s="8" t="s">
        <v>92</v>
      </c>
      <c r="CD21" s="8">
        <v>4239</v>
      </c>
      <c r="CE21" s="9"/>
      <c r="CF21" s="15">
        <v>2</v>
      </c>
      <c r="CG21" s="9">
        <v>520</v>
      </c>
      <c r="CH21" s="9">
        <v>0</v>
      </c>
      <c r="CI21" s="9">
        <v>0</v>
      </c>
      <c r="CJ21" s="9">
        <v>0</v>
      </c>
      <c r="CK21" s="9" t="s">
        <v>91</v>
      </c>
      <c r="CL21" s="9" t="s">
        <v>91</v>
      </c>
      <c r="CM21" s="9">
        <v>0</v>
      </c>
      <c r="CN21" s="9">
        <v>0</v>
      </c>
      <c r="CO21" s="9">
        <v>544</v>
      </c>
    </row>
    <row r="22" spans="1:93" ht="12">
      <c r="A22" s="1" t="s">
        <v>134</v>
      </c>
      <c r="B22" s="7" t="s">
        <v>135</v>
      </c>
      <c r="C22" s="8">
        <v>1922342</v>
      </c>
      <c r="D22" s="9"/>
      <c r="E22" s="9">
        <v>5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9"/>
      <c r="L22" s="9">
        <v>0</v>
      </c>
      <c r="M22" s="9">
        <v>2</v>
      </c>
      <c r="N22" s="11">
        <v>159.3</v>
      </c>
      <c r="O22" s="11">
        <v>159.3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11">
        <v>5930</v>
      </c>
      <c r="V22" s="9" t="s">
        <v>101</v>
      </c>
      <c r="W22" s="9"/>
      <c r="X22" s="9">
        <v>159.3</v>
      </c>
      <c r="Y22" s="12">
        <v>0.026863406408094436</v>
      </c>
      <c r="Z22" s="9">
        <v>0</v>
      </c>
      <c r="AA22" s="9">
        <v>30</v>
      </c>
      <c r="AB22" s="13">
        <v>4447.5</v>
      </c>
      <c r="AC22" s="12">
        <v>0.75</v>
      </c>
      <c r="AD22" s="9"/>
      <c r="AE22" s="11">
        <v>5930</v>
      </c>
      <c r="AF22" s="12">
        <v>1</v>
      </c>
      <c r="AG22" s="11">
        <v>1750</v>
      </c>
      <c r="AH22" s="11">
        <v>1750</v>
      </c>
      <c r="AI22" s="12">
        <v>1</v>
      </c>
      <c r="AJ22" s="11">
        <v>0</v>
      </c>
      <c r="AK22" s="9">
        <v>0</v>
      </c>
      <c r="AL22" s="9">
        <v>0</v>
      </c>
      <c r="AM22" s="9">
        <v>0</v>
      </c>
      <c r="AN22" s="9">
        <v>0</v>
      </c>
      <c r="AO22" s="9"/>
      <c r="AP22" s="11">
        <v>5944</v>
      </c>
      <c r="AQ22" s="11">
        <v>5930</v>
      </c>
      <c r="AR22" s="12">
        <v>0.9976446837146703</v>
      </c>
      <c r="AS22" s="11">
        <v>14</v>
      </c>
      <c r="AT22" s="9"/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9"/>
      <c r="BB22" s="9">
        <v>0</v>
      </c>
      <c r="BC22" s="9">
        <v>0</v>
      </c>
      <c r="BD22" s="9">
        <v>0</v>
      </c>
      <c r="BE22" s="12" t="s">
        <v>93</v>
      </c>
      <c r="BF22" s="9">
        <v>0</v>
      </c>
      <c r="BG22" s="9">
        <v>0</v>
      </c>
      <c r="BH22" s="12" t="s">
        <v>93</v>
      </c>
      <c r="BI22" s="9">
        <v>0</v>
      </c>
      <c r="BJ22" s="12" t="s">
        <v>93</v>
      </c>
      <c r="BK22" s="9">
        <v>0</v>
      </c>
      <c r="BL22" s="12" t="s">
        <v>93</v>
      </c>
      <c r="BM22" s="9"/>
      <c r="BN22" s="9">
        <v>26</v>
      </c>
      <c r="BO22" s="9">
        <v>0</v>
      </c>
      <c r="BP22" s="12">
        <v>0</v>
      </c>
      <c r="BQ22" s="9">
        <v>0</v>
      </c>
      <c r="BR22" s="12">
        <v>0</v>
      </c>
      <c r="BS22" s="9">
        <v>0</v>
      </c>
      <c r="BT22" s="12">
        <v>0</v>
      </c>
      <c r="BU22" s="9">
        <v>1</v>
      </c>
      <c r="BV22" s="9">
        <v>0</v>
      </c>
      <c r="BW22" s="8">
        <v>115</v>
      </c>
      <c r="BX22" s="9">
        <v>0</v>
      </c>
      <c r="BY22" s="9">
        <v>0</v>
      </c>
      <c r="BZ22" s="9">
        <v>0</v>
      </c>
      <c r="CA22" s="9"/>
      <c r="CB22" s="8">
        <v>0</v>
      </c>
      <c r="CC22" s="8">
        <v>0</v>
      </c>
      <c r="CD22" s="8">
        <v>0</v>
      </c>
      <c r="CE22" s="9"/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 t="s">
        <v>101</v>
      </c>
      <c r="CM22" s="9">
        <v>0</v>
      </c>
      <c r="CN22" s="9">
        <v>30</v>
      </c>
      <c r="CO22" s="9">
        <v>31</v>
      </c>
    </row>
    <row r="23" spans="1:93" ht="12">
      <c r="A23" s="1" t="s">
        <v>136</v>
      </c>
      <c r="B23" s="7" t="s">
        <v>137</v>
      </c>
      <c r="C23" s="8">
        <v>1792200</v>
      </c>
      <c r="D23" s="9"/>
      <c r="E23" s="9">
        <v>4</v>
      </c>
      <c r="F23" s="9">
        <v>2.5</v>
      </c>
      <c r="G23" s="10">
        <v>0</v>
      </c>
      <c r="H23" s="10">
        <v>0</v>
      </c>
      <c r="I23" s="10">
        <v>0</v>
      </c>
      <c r="J23" s="10">
        <v>0</v>
      </c>
      <c r="K23" s="9"/>
      <c r="L23" s="9">
        <v>0</v>
      </c>
      <c r="M23" s="9">
        <v>0</v>
      </c>
      <c r="N23" s="11">
        <v>293.55</v>
      </c>
      <c r="O23" s="11">
        <v>293.55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11">
        <v>4362.29</v>
      </c>
      <c r="V23" s="9" t="s">
        <v>101</v>
      </c>
      <c r="W23" s="9"/>
      <c r="X23" s="9" t="s">
        <v>92</v>
      </c>
      <c r="Y23" s="12" t="s">
        <v>93</v>
      </c>
      <c r="Z23" s="9">
        <v>0</v>
      </c>
      <c r="AA23" s="9">
        <v>0</v>
      </c>
      <c r="AB23" s="13" t="s">
        <v>92</v>
      </c>
      <c r="AC23" s="12" t="s">
        <v>93</v>
      </c>
      <c r="AD23" s="9"/>
      <c r="AE23" s="11" t="s">
        <v>92</v>
      </c>
      <c r="AF23" s="12" t="s">
        <v>93</v>
      </c>
      <c r="AG23" s="11">
        <v>990</v>
      </c>
      <c r="AH23" s="11" t="s">
        <v>92</v>
      </c>
      <c r="AI23" s="12" t="s">
        <v>93</v>
      </c>
      <c r="AJ23" s="11">
        <v>1024.55</v>
      </c>
      <c r="AK23" s="9">
        <v>0</v>
      </c>
      <c r="AL23" s="9">
        <v>0</v>
      </c>
      <c r="AM23" s="9">
        <v>0</v>
      </c>
      <c r="AN23" s="9">
        <v>0</v>
      </c>
      <c r="AO23" s="9"/>
      <c r="AP23" s="11">
        <v>4817.54</v>
      </c>
      <c r="AQ23" s="11">
        <v>4362.29</v>
      </c>
      <c r="AR23" s="12">
        <v>0.9055015630383974</v>
      </c>
      <c r="AS23" s="11">
        <v>455.25</v>
      </c>
      <c r="AT23" s="9"/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9"/>
      <c r="BB23" s="9" t="s">
        <v>93</v>
      </c>
      <c r="BC23" s="9">
        <v>0</v>
      </c>
      <c r="BD23" s="9">
        <v>0</v>
      </c>
      <c r="BE23" s="12">
        <v>0</v>
      </c>
      <c r="BF23" s="9">
        <v>0</v>
      </c>
      <c r="BG23" s="9">
        <v>0</v>
      </c>
      <c r="BH23" s="12">
        <v>0</v>
      </c>
      <c r="BI23" s="9">
        <v>0</v>
      </c>
      <c r="BJ23" s="12">
        <v>0</v>
      </c>
      <c r="BK23" s="9">
        <v>0</v>
      </c>
      <c r="BL23" s="12">
        <v>0</v>
      </c>
      <c r="BM23" s="9"/>
      <c r="BN23" s="9">
        <v>0</v>
      </c>
      <c r="BO23" s="9">
        <v>0</v>
      </c>
      <c r="BP23" s="12">
        <v>0</v>
      </c>
      <c r="BQ23" s="9">
        <v>0</v>
      </c>
      <c r="BR23" s="12">
        <v>0</v>
      </c>
      <c r="BS23" s="9">
        <v>0</v>
      </c>
      <c r="BT23" s="12">
        <v>0</v>
      </c>
      <c r="BU23" s="9">
        <v>0</v>
      </c>
      <c r="BV23" s="9">
        <v>0</v>
      </c>
      <c r="BW23" s="8">
        <v>281</v>
      </c>
      <c r="BX23" s="9">
        <v>0</v>
      </c>
      <c r="BY23" s="9">
        <v>0</v>
      </c>
      <c r="BZ23" s="9">
        <v>0</v>
      </c>
      <c r="CA23" s="9"/>
      <c r="CB23" s="8">
        <v>0</v>
      </c>
      <c r="CC23" s="8">
        <v>0</v>
      </c>
      <c r="CD23" s="8">
        <v>0</v>
      </c>
      <c r="CE23" s="9"/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</row>
    <row r="24" spans="1:93" ht="12">
      <c r="A24" s="1" t="s">
        <v>138</v>
      </c>
      <c r="B24" s="7" t="s">
        <v>139</v>
      </c>
      <c r="C24" s="8">
        <v>6341160</v>
      </c>
      <c r="D24" s="9"/>
      <c r="E24" s="9">
        <v>6</v>
      </c>
      <c r="F24" s="9">
        <v>5.8</v>
      </c>
      <c r="G24" s="10" t="s">
        <v>92</v>
      </c>
      <c r="H24" s="10" t="s">
        <v>92</v>
      </c>
      <c r="I24" s="10" t="s">
        <v>92</v>
      </c>
      <c r="J24" s="10" t="s">
        <v>92</v>
      </c>
      <c r="K24" s="9"/>
      <c r="L24" s="9">
        <v>0</v>
      </c>
      <c r="M24" s="9">
        <v>0</v>
      </c>
      <c r="N24" s="11">
        <v>654</v>
      </c>
      <c r="O24" s="11">
        <v>770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11">
        <v>15270</v>
      </c>
      <c r="V24" s="9" t="s">
        <v>101</v>
      </c>
      <c r="W24" s="9"/>
      <c r="X24" s="9" t="s">
        <v>92</v>
      </c>
      <c r="Y24" s="12" t="s">
        <v>93</v>
      </c>
      <c r="Z24" s="9">
        <v>0</v>
      </c>
      <c r="AA24" s="9">
        <v>0</v>
      </c>
      <c r="AB24" s="13">
        <v>15270</v>
      </c>
      <c r="AC24" s="12">
        <v>1</v>
      </c>
      <c r="AD24" s="9"/>
      <c r="AE24" s="11">
        <v>15270</v>
      </c>
      <c r="AF24" s="12">
        <v>1</v>
      </c>
      <c r="AG24" s="11">
        <v>2238</v>
      </c>
      <c r="AH24" s="11" t="s">
        <v>92</v>
      </c>
      <c r="AI24" s="12" t="s">
        <v>93</v>
      </c>
      <c r="AJ24" s="11">
        <v>2354</v>
      </c>
      <c r="AK24" s="9">
        <v>0</v>
      </c>
      <c r="AL24" s="9">
        <v>0</v>
      </c>
      <c r="AM24" s="9">
        <v>0</v>
      </c>
      <c r="AN24" s="9">
        <v>0</v>
      </c>
      <c r="AO24" s="9"/>
      <c r="AP24" s="11">
        <v>21400</v>
      </c>
      <c r="AQ24" s="11">
        <v>15270</v>
      </c>
      <c r="AR24" s="12">
        <v>0.7135514018691589</v>
      </c>
      <c r="AS24" s="11">
        <v>6130</v>
      </c>
      <c r="AT24" s="9"/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9"/>
      <c r="BB24" s="9" t="s">
        <v>93</v>
      </c>
      <c r="BC24" s="9">
        <v>0</v>
      </c>
      <c r="BD24" s="9">
        <v>0</v>
      </c>
      <c r="BE24" s="12">
        <v>0</v>
      </c>
      <c r="BF24" s="9">
        <v>0</v>
      </c>
      <c r="BG24" s="9">
        <v>0</v>
      </c>
      <c r="BH24" s="12">
        <v>0</v>
      </c>
      <c r="BI24" s="9">
        <v>0</v>
      </c>
      <c r="BJ24" s="12">
        <v>0</v>
      </c>
      <c r="BK24" s="9">
        <v>0</v>
      </c>
      <c r="BL24" s="12">
        <v>0</v>
      </c>
      <c r="BM24" s="9"/>
      <c r="BN24" s="9">
        <v>0</v>
      </c>
      <c r="BO24" s="9">
        <v>0</v>
      </c>
      <c r="BP24" s="12">
        <v>0</v>
      </c>
      <c r="BQ24" s="9">
        <v>0</v>
      </c>
      <c r="BR24" s="12">
        <v>0</v>
      </c>
      <c r="BS24" s="9">
        <v>0</v>
      </c>
      <c r="BT24" s="12">
        <v>0</v>
      </c>
      <c r="BU24" s="9">
        <v>0</v>
      </c>
      <c r="BV24" s="9">
        <v>0</v>
      </c>
      <c r="BW24" s="8">
        <v>1945</v>
      </c>
      <c r="BX24" s="9">
        <v>10</v>
      </c>
      <c r="BY24" s="9">
        <v>0</v>
      </c>
      <c r="BZ24" s="9">
        <v>0</v>
      </c>
      <c r="CA24" s="9"/>
      <c r="CB24" s="8">
        <v>0</v>
      </c>
      <c r="CC24" s="8">
        <v>0</v>
      </c>
      <c r="CD24" s="8">
        <v>0</v>
      </c>
      <c r="CE24" s="9"/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</row>
    <row r="25" spans="1:93" ht="12">
      <c r="A25" s="1" t="s">
        <v>140</v>
      </c>
      <c r="B25" s="7" t="s">
        <v>141</v>
      </c>
      <c r="C25" s="8">
        <v>833944</v>
      </c>
      <c r="D25" s="9"/>
      <c r="E25" s="9">
        <v>3</v>
      </c>
      <c r="F25" s="9">
        <v>3</v>
      </c>
      <c r="G25" s="10">
        <v>95253</v>
      </c>
      <c r="H25" s="10">
        <v>3292</v>
      </c>
      <c r="I25" s="10">
        <v>0</v>
      </c>
      <c r="J25" s="10">
        <v>0</v>
      </c>
      <c r="K25" s="9"/>
      <c r="L25" s="9">
        <v>0</v>
      </c>
      <c r="M25" s="9">
        <v>0</v>
      </c>
      <c r="N25" s="11">
        <v>-91.6</v>
      </c>
      <c r="O25" s="11">
        <v>-36.8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11">
        <v>467.4</v>
      </c>
      <c r="V25" s="9" t="s">
        <v>101</v>
      </c>
      <c r="W25" s="9"/>
      <c r="X25" s="9">
        <v>51</v>
      </c>
      <c r="Y25" s="12">
        <v>0.10911424903722722</v>
      </c>
      <c r="Z25" s="9">
        <v>0</v>
      </c>
      <c r="AA25" s="9">
        <v>15</v>
      </c>
      <c r="AB25" s="13">
        <v>259</v>
      </c>
      <c r="AC25" s="12">
        <v>0.5541</v>
      </c>
      <c r="AD25" s="9"/>
      <c r="AE25" s="11" t="s">
        <v>92</v>
      </c>
      <c r="AF25" s="9" t="s">
        <v>93</v>
      </c>
      <c r="AG25" s="11">
        <v>357</v>
      </c>
      <c r="AH25" s="11">
        <v>0</v>
      </c>
      <c r="AI25" s="9">
        <v>0</v>
      </c>
      <c r="AJ25" s="11">
        <v>357</v>
      </c>
      <c r="AK25" s="9">
        <v>0</v>
      </c>
      <c r="AL25" s="9">
        <v>0</v>
      </c>
      <c r="AM25" s="9">
        <v>0</v>
      </c>
      <c r="AN25" s="9">
        <v>0</v>
      </c>
      <c r="AO25" s="9"/>
      <c r="AP25" s="11">
        <v>3906</v>
      </c>
      <c r="AQ25" s="11">
        <v>467.4</v>
      </c>
      <c r="AR25" s="12">
        <v>0.11966205837173578</v>
      </c>
      <c r="AS25" s="11">
        <v>3438.6</v>
      </c>
      <c r="AT25" s="9"/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9"/>
      <c r="BB25" s="9" t="s">
        <v>93</v>
      </c>
      <c r="BC25" s="9">
        <v>0</v>
      </c>
      <c r="BD25" s="9">
        <v>0</v>
      </c>
      <c r="BE25" s="12">
        <v>0</v>
      </c>
      <c r="BF25" s="9">
        <v>0</v>
      </c>
      <c r="BG25" s="9">
        <v>0</v>
      </c>
      <c r="BH25" s="12">
        <v>0</v>
      </c>
      <c r="BI25" s="9">
        <v>0</v>
      </c>
      <c r="BJ25" s="12">
        <v>0</v>
      </c>
      <c r="BK25" s="9">
        <v>0</v>
      </c>
      <c r="BL25" s="12">
        <v>0</v>
      </c>
      <c r="BM25" s="9"/>
      <c r="BN25" s="9">
        <v>0</v>
      </c>
      <c r="BO25" s="9">
        <v>0</v>
      </c>
      <c r="BP25" s="12">
        <v>0</v>
      </c>
      <c r="BQ25" s="9">
        <v>0</v>
      </c>
      <c r="BR25" s="12">
        <v>0</v>
      </c>
      <c r="BS25" s="9">
        <v>0</v>
      </c>
      <c r="BT25" s="12">
        <v>0</v>
      </c>
      <c r="BU25" s="9">
        <v>0</v>
      </c>
      <c r="BV25" s="9">
        <v>0</v>
      </c>
      <c r="BW25" s="8">
        <v>40</v>
      </c>
      <c r="BX25" s="9">
        <v>0</v>
      </c>
      <c r="BY25" s="9">
        <v>0</v>
      </c>
      <c r="BZ25" s="9">
        <v>0</v>
      </c>
      <c r="CA25" s="9"/>
      <c r="CB25" s="8">
        <v>0</v>
      </c>
      <c r="CC25" s="8">
        <v>0</v>
      </c>
      <c r="CD25" s="8">
        <v>0</v>
      </c>
      <c r="CE25" s="9"/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</row>
    <row r="26" spans="2:93" s="16" customFormat="1" ht="12">
      <c r="B26" s="42" t="s">
        <v>142</v>
      </c>
      <c r="C26" s="17"/>
      <c r="D26" s="18"/>
      <c r="E26" s="18">
        <f>SUM(E3:E25)</f>
        <v>93</v>
      </c>
      <c r="F26" s="19">
        <f aca="true" t="shared" si="0" ref="F26:BQ26">SUM(F3:F25)</f>
        <v>80.25999999999999</v>
      </c>
      <c r="G26" s="20">
        <f t="shared" si="0"/>
        <v>164520.61</v>
      </c>
      <c r="H26" s="20">
        <f t="shared" si="0"/>
        <v>144973.91</v>
      </c>
      <c r="I26" s="20">
        <f t="shared" si="0"/>
        <v>0</v>
      </c>
      <c r="J26" s="20">
        <f t="shared" si="0"/>
        <v>874598.64</v>
      </c>
      <c r="K26" s="18"/>
      <c r="L26" s="18">
        <f t="shared" si="0"/>
        <v>1</v>
      </c>
      <c r="M26" s="18">
        <f t="shared" si="0"/>
        <v>11</v>
      </c>
      <c r="N26" s="21">
        <f t="shared" si="0"/>
        <v>5332.28</v>
      </c>
      <c r="O26" s="21">
        <f t="shared" si="0"/>
        <v>5558.420000000001</v>
      </c>
      <c r="P26" s="18">
        <f t="shared" si="0"/>
        <v>83400</v>
      </c>
      <c r="Q26" s="18">
        <f t="shared" si="0"/>
        <v>139</v>
      </c>
      <c r="R26" s="18">
        <f t="shared" si="0"/>
        <v>86.77</v>
      </c>
      <c r="S26" s="18">
        <f t="shared" si="0"/>
        <v>5</v>
      </c>
      <c r="T26" s="18">
        <f t="shared" si="0"/>
        <v>13.99</v>
      </c>
      <c r="U26" s="21">
        <f t="shared" si="0"/>
        <v>118257.05</v>
      </c>
      <c r="V26" s="9" t="s">
        <v>93</v>
      </c>
      <c r="W26" s="18"/>
      <c r="X26" s="18">
        <f t="shared" si="0"/>
        <v>4561.490000000001</v>
      </c>
      <c r="Y26" s="12" t="s">
        <v>93</v>
      </c>
      <c r="Z26" s="18">
        <f t="shared" si="0"/>
        <v>1</v>
      </c>
      <c r="AA26" s="18">
        <f t="shared" si="0"/>
        <v>766</v>
      </c>
      <c r="AB26" s="22">
        <f t="shared" si="0"/>
        <v>107467.35</v>
      </c>
      <c r="AC26" s="12" t="s">
        <v>93</v>
      </c>
      <c r="AD26" s="18"/>
      <c r="AE26" s="21">
        <f t="shared" si="0"/>
        <v>98757.66</v>
      </c>
      <c r="AF26" s="12" t="s">
        <v>93</v>
      </c>
      <c r="AG26" s="21">
        <f t="shared" si="0"/>
        <v>20921.6</v>
      </c>
      <c r="AH26" s="21">
        <f t="shared" si="0"/>
        <v>9563.83</v>
      </c>
      <c r="AI26" s="12" t="s">
        <v>93</v>
      </c>
      <c r="AJ26" s="21">
        <f t="shared" si="0"/>
        <v>29499.6</v>
      </c>
      <c r="AK26" s="18">
        <f t="shared" si="0"/>
        <v>0</v>
      </c>
      <c r="AL26" s="18">
        <f t="shared" si="0"/>
        <v>0</v>
      </c>
      <c r="AM26" s="18">
        <f t="shared" si="0"/>
        <v>956.8</v>
      </c>
      <c r="AN26" s="18">
        <f t="shared" si="0"/>
        <v>0</v>
      </c>
      <c r="AO26" s="18"/>
      <c r="AP26" s="21">
        <f t="shared" si="0"/>
        <v>148976.36</v>
      </c>
      <c r="AQ26" s="21">
        <f t="shared" si="0"/>
        <v>118257.05</v>
      </c>
      <c r="AR26" s="12" t="s">
        <v>93</v>
      </c>
      <c r="AS26" s="21">
        <f t="shared" si="0"/>
        <v>30719.75</v>
      </c>
      <c r="AT26" s="18"/>
      <c r="AU26" s="17">
        <f t="shared" si="0"/>
        <v>181237</v>
      </c>
      <c r="AV26" s="17">
        <f t="shared" si="0"/>
        <v>56823</v>
      </c>
      <c r="AW26" s="17">
        <f t="shared" si="0"/>
        <v>0</v>
      </c>
      <c r="AX26" s="17">
        <f t="shared" si="0"/>
        <v>149</v>
      </c>
      <c r="AY26" s="17">
        <f t="shared" si="0"/>
        <v>11510</v>
      </c>
      <c r="AZ26" s="17">
        <f t="shared" si="0"/>
        <v>0</v>
      </c>
      <c r="BA26" s="18"/>
      <c r="BB26" s="9" t="s">
        <v>93</v>
      </c>
      <c r="BC26" s="18">
        <f t="shared" si="0"/>
        <v>40</v>
      </c>
      <c r="BD26" s="18">
        <f t="shared" si="0"/>
        <v>0</v>
      </c>
      <c r="BE26" s="9" t="s">
        <v>93</v>
      </c>
      <c r="BF26" s="18">
        <f t="shared" si="0"/>
        <v>77</v>
      </c>
      <c r="BG26" s="18">
        <f t="shared" si="0"/>
        <v>0</v>
      </c>
      <c r="BH26" s="9" t="s">
        <v>93</v>
      </c>
      <c r="BI26" s="18">
        <f t="shared" si="0"/>
        <v>56823</v>
      </c>
      <c r="BJ26" s="9" t="s">
        <v>93</v>
      </c>
      <c r="BK26" s="18">
        <f t="shared" si="0"/>
        <v>11510</v>
      </c>
      <c r="BL26" s="9" t="s">
        <v>93</v>
      </c>
      <c r="BM26" s="18"/>
      <c r="BN26" s="18">
        <f t="shared" si="0"/>
        <v>1210</v>
      </c>
      <c r="BO26" s="18">
        <f t="shared" si="0"/>
        <v>0</v>
      </c>
      <c r="BP26" s="9" t="s">
        <v>93</v>
      </c>
      <c r="BQ26" s="18">
        <f t="shared" si="0"/>
        <v>32</v>
      </c>
      <c r="BR26" s="9" t="s">
        <v>93</v>
      </c>
      <c r="BS26" s="18">
        <f aca="true" t="shared" si="1" ref="BS26:CO26">SUM(BS3:BS25)</f>
        <v>7</v>
      </c>
      <c r="BT26" s="9" t="s">
        <v>93</v>
      </c>
      <c r="BU26" s="18">
        <f t="shared" si="1"/>
        <v>328</v>
      </c>
      <c r="BV26" s="18">
        <f t="shared" si="1"/>
        <v>5</v>
      </c>
      <c r="BW26" s="17">
        <f t="shared" si="1"/>
        <v>10317</v>
      </c>
      <c r="BX26" s="18">
        <f t="shared" si="1"/>
        <v>72</v>
      </c>
      <c r="BY26" s="18">
        <f t="shared" si="1"/>
        <v>1</v>
      </c>
      <c r="BZ26" s="18">
        <f t="shared" si="1"/>
        <v>6</v>
      </c>
      <c r="CA26" s="18"/>
      <c r="CB26" s="17">
        <f t="shared" si="1"/>
        <v>8338</v>
      </c>
      <c r="CC26" s="17">
        <f t="shared" si="1"/>
        <v>0</v>
      </c>
      <c r="CD26" s="17">
        <f t="shared" si="1"/>
        <v>6739</v>
      </c>
      <c r="CE26" s="18"/>
      <c r="CF26" s="18">
        <f t="shared" si="1"/>
        <v>4</v>
      </c>
      <c r="CG26" s="18">
        <f t="shared" si="1"/>
        <v>918</v>
      </c>
      <c r="CH26" s="18">
        <f t="shared" si="1"/>
        <v>43</v>
      </c>
      <c r="CI26" s="18">
        <f t="shared" si="1"/>
        <v>2</v>
      </c>
      <c r="CJ26" s="18">
        <f t="shared" si="1"/>
        <v>0</v>
      </c>
      <c r="CK26" s="18">
        <f t="shared" si="1"/>
        <v>0</v>
      </c>
      <c r="CL26" s="18">
        <f t="shared" si="1"/>
        <v>0</v>
      </c>
      <c r="CM26" s="18">
        <f t="shared" si="1"/>
        <v>71</v>
      </c>
      <c r="CN26" s="18">
        <f t="shared" si="1"/>
        <v>468</v>
      </c>
      <c r="CO26" s="18">
        <f t="shared" si="1"/>
        <v>1742</v>
      </c>
    </row>
    <row r="27" spans="2:93" s="23" customFormat="1" ht="12">
      <c r="B27" s="43" t="s">
        <v>143</v>
      </c>
      <c r="C27" s="24"/>
      <c r="D27" s="25"/>
      <c r="E27" s="26">
        <f>AVERAGE(E3:E25)</f>
        <v>4.043478260869565</v>
      </c>
      <c r="F27" s="26">
        <f aca="true" t="shared" si="2" ref="F27:BQ27">AVERAGE(F3:F25)</f>
        <v>3.489565217391304</v>
      </c>
      <c r="G27" s="27">
        <f t="shared" si="2"/>
        <v>11751.472142857141</v>
      </c>
      <c r="H27" s="27">
        <f t="shared" si="2"/>
        <v>9664.927333333333</v>
      </c>
      <c r="I27" s="27">
        <f t="shared" si="2"/>
        <v>0</v>
      </c>
      <c r="J27" s="27">
        <f t="shared" si="2"/>
        <v>58306.576</v>
      </c>
      <c r="K27" s="25"/>
      <c r="L27" s="26">
        <f t="shared" si="2"/>
        <v>0.043478260869565216</v>
      </c>
      <c r="M27" s="25">
        <f t="shared" si="2"/>
        <v>0.5</v>
      </c>
      <c r="N27" s="28">
        <f t="shared" si="2"/>
        <v>231.8382608695652</v>
      </c>
      <c r="O27" s="28">
        <f t="shared" si="2"/>
        <v>241.67043478260874</v>
      </c>
      <c r="P27" s="26">
        <f t="shared" si="2"/>
        <v>3626.086956521739</v>
      </c>
      <c r="Q27" s="26">
        <f t="shared" si="2"/>
        <v>6.043478260869565</v>
      </c>
      <c r="R27" s="26">
        <f t="shared" si="2"/>
        <v>3.7726086956521736</v>
      </c>
      <c r="S27" s="26">
        <f t="shared" si="2"/>
        <v>0.21739130434782608</v>
      </c>
      <c r="T27" s="26">
        <f t="shared" si="2"/>
        <v>0.6082608695652174</v>
      </c>
      <c r="U27" s="26">
        <f t="shared" si="2"/>
        <v>5141.610869565217</v>
      </c>
      <c r="V27" s="25" t="s">
        <v>93</v>
      </c>
      <c r="W27" s="25"/>
      <c r="X27" s="26">
        <f t="shared" si="2"/>
        <v>228.07450000000003</v>
      </c>
      <c r="Y27" s="29" t="s">
        <v>93</v>
      </c>
      <c r="Z27" s="26">
        <f t="shared" si="2"/>
        <v>0.043478260869565216</v>
      </c>
      <c r="AA27" s="26">
        <f t="shared" si="2"/>
        <v>33.30434782608695</v>
      </c>
      <c r="AB27" s="26">
        <f t="shared" si="2"/>
        <v>4884.879545454546</v>
      </c>
      <c r="AC27" s="29" t="s">
        <v>93</v>
      </c>
      <c r="AD27" s="25"/>
      <c r="AE27" s="26">
        <f t="shared" si="2"/>
        <v>5486.536666666667</v>
      </c>
      <c r="AF27" s="29" t="s">
        <v>93</v>
      </c>
      <c r="AG27" s="26">
        <f t="shared" si="2"/>
        <v>1046.08</v>
      </c>
      <c r="AH27" s="26">
        <f t="shared" si="2"/>
        <v>531.3238888888889</v>
      </c>
      <c r="AI27" s="29" t="s">
        <v>93</v>
      </c>
      <c r="AJ27" s="26">
        <f t="shared" si="2"/>
        <v>1282.591304347826</v>
      </c>
      <c r="AK27" s="25">
        <f t="shared" si="2"/>
        <v>0</v>
      </c>
      <c r="AL27" s="25">
        <f t="shared" si="2"/>
        <v>0</v>
      </c>
      <c r="AM27" s="25">
        <f t="shared" si="2"/>
        <v>41.6</v>
      </c>
      <c r="AN27" s="25">
        <f t="shared" si="2"/>
        <v>0</v>
      </c>
      <c r="AO27" s="25"/>
      <c r="AP27" s="26">
        <f t="shared" si="2"/>
        <v>6477.233043478261</v>
      </c>
      <c r="AQ27" s="26">
        <f t="shared" si="2"/>
        <v>5141.610869565217</v>
      </c>
      <c r="AR27" s="29" t="s">
        <v>93</v>
      </c>
      <c r="AS27" s="26">
        <f t="shared" si="2"/>
        <v>1335.641304347826</v>
      </c>
      <c r="AT27" s="28"/>
      <c r="AU27" s="24">
        <f t="shared" si="2"/>
        <v>7879.869565217391</v>
      </c>
      <c r="AV27" s="24">
        <f t="shared" si="2"/>
        <v>2582.8636363636365</v>
      </c>
      <c r="AW27" s="24">
        <f t="shared" si="2"/>
        <v>0</v>
      </c>
      <c r="AX27" s="24">
        <f t="shared" si="2"/>
        <v>6.478260869565218</v>
      </c>
      <c r="AY27" s="24">
        <f t="shared" si="2"/>
        <v>523.1818181818181</v>
      </c>
      <c r="AZ27" s="24">
        <f t="shared" si="2"/>
        <v>0</v>
      </c>
      <c r="BA27" s="28"/>
      <c r="BB27" s="25" t="s">
        <v>93</v>
      </c>
      <c r="BC27" s="26">
        <f t="shared" si="2"/>
        <v>1.7391304347826086</v>
      </c>
      <c r="BD27" s="25">
        <f t="shared" si="2"/>
        <v>0</v>
      </c>
      <c r="BE27" s="25" t="s">
        <v>93</v>
      </c>
      <c r="BF27" s="26">
        <f t="shared" si="2"/>
        <v>3.347826086956522</v>
      </c>
      <c r="BG27" s="25">
        <f t="shared" si="2"/>
        <v>0</v>
      </c>
      <c r="BH27" s="25" t="s">
        <v>93</v>
      </c>
      <c r="BI27" s="26">
        <f t="shared" si="2"/>
        <v>2470.5652173913045</v>
      </c>
      <c r="BJ27" s="25" t="s">
        <v>93</v>
      </c>
      <c r="BK27" s="26">
        <f t="shared" si="2"/>
        <v>500.4347826086956</v>
      </c>
      <c r="BL27" s="25" t="s">
        <v>93</v>
      </c>
      <c r="BM27" s="25"/>
      <c r="BN27" s="26">
        <f t="shared" si="2"/>
        <v>52.608695652173914</v>
      </c>
      <c r="BO27" s="25">
        <f t="shared" si="2"/>
        <v>0</v>
      </c>
      <c r="BP27" s="25" t="s">
        <v>93</v>
      </c>
      <c r="BQ27" s="26">
        <f t="shared" si="2"/>
        <v>1.391304347826087</v>
      </c>
      <c r="BR27" s="25" t="s">
        <v>93</v>
      </c>
      <c r="BS27" s="26">
        <f aca="true" t="shared" si="3" ref="BS27:CO27">AVERAGE(BS3:BS25)</f>
        <v>0.3181818181818182</v>
      </c>
      <c r="BT27" s="25" t="s">
        <v>93</v>
      </c>
      <c r="BU27" s="26">
        <f t="shared" si="3"/>
        <v>16.4</v>
      </c>
      <c r="BV27" s="26">
        <f t="shared" si="3"/>
        <v>0.21739130434782608</v>
      </c>
      <c r="BW27" s="26">
        <f t="shared" si="3"/>
        <v>448.5652173913044</v>
      </c>
      <c r="BX27" s="26">
        <f t="shared" si="3"/>
        <v>3.272727272727273</v>
      </c>
      <c r="BY27" s="26">
        <f t="shared" si="3"/>
        <v>0.043478260869565216</v>
      </c>
      <c r="BZ27" s="26">
        <f t="shared" si="3"/>
        <v>0.2608695652173913</v>
      </c>
      <c r="CA27" s="26"/>
      <c r="CB27" s="26">
        <f t="shared" si="3"/>
        <v>397.04761904761904</v>
      </c>
      <c r="CC27" s="26">
        <f t="shared" si="3"/>
        <v>0</v>
      </c>
      <c r="CD27" s="26">
        <f t="shared" si="3"/>
        <v>320.9047619047619</v>
      </c>
      <c r="CE27" s="26"/>
      <c r="CF27" s="26">
        <f t="shared" si="3"/>
        <v>0.17391304347826086</v>
      </c>
      <c r="CG27" s="26">
        <f t="shared" si="3"/>
        <v>39.91304347826087</v>
      </c>
      <c r="CH27" s="26">
        <f t="shared" si="3"/>
        <v>1.8695652173913044</v>
      </c>
      <c r="CI27" s="26">
        <f t="shared" si="3"/>
        <v>0.08695652173913043</v>
      </c>
      <c r="CJ27" s="26">
        <f t="shared" si="3"/>
        <v>0</v>
      </c>
      <c r="CK27" s="26">
        <f t="shared" si="3"/>
        <v>0</v>
      </c>
      <c r="CL27" s="26">
        <f t="shared" si="3"/>
        <v>0</v>
      </c>
      <c r="CM27" s="26">
        <f t="shared" si="3"/>
        <v>3.0869565217391304</v>
      </c>
      <c r="CN27" s="26">
        <f t="shared" si="3"/>
        <v>20.347826086956523</v>
      </c>
      <c r="CO27" s="26">
        <f t="shared" si="3"/>
        <v>75.73913043478261</v>
      </c>
    </row>
    <row r="28" spans="2:93" s="30" customFormat="1" ht="12">
      <c r="B28" s="44" t="s">
        <v>144</v>
      </c>
      <c r="C28" s="31"/>
      <c r="D28" s="32"/>
      <c r="E28" s="32">
        <f>MIN(E3:E25)</f>
        <v>1</v>
      </c>
      <c r="F28" s="32">
        <f aca="true" t="shared" si="4" ref="F28:BQ28">MIN(F3:F25)</f>
        <v>0</v>
      </c>
      <c r="G28" s="33">
        <f t="shared" si="4"/>
        <v>0</v>
      </c>
      <c r="H28" s="33">
        <f t="shared" si="4"/>
        <v>0</v>
      </c>
      <c r="I28" s="33">
        <f t="shared" si="4"/>
        <v>0</v>
      </c>
      <c r="J28" s="33">
        <f t="shared" si="4"/>
        <v>0</v>
      </c>
      <c r="K28" s="32"/>
      <c r="L28" s="32">
        <f t="shared" si="4"/>
        <v>0</v>
      </c>
      <c r="M28" s="32">
        <f t="shared" si="4"/>
        <v>0</v>
      </c>
      <c r="N28" s="32">
        <f t="shared" si="4"/>
        <v>-204.95</v>
      </c>
      <c r="O28" s="32">
        <f t="shared" si="4"/>
        <v>-36.8</v>
      </c>
      <c r="P28" s="32">
        <f t="shared" si="4"/>
        <v>0</v>
      </c>
      <c r="Q28" s="32">
        <f t="shared" si="4"/>
        <v>0</v>
      </c>
      <c r="R28" s="32">
        <f t="shared" si="4"/>
        <v>0</v>
      </c>
      <c r="S28" s="32">
        <f t="shared" si="4"/>
        <v>0</v>
      </c>
      <c r="T28" s="32">
        <f t="shared" si="4"/>
        <v>0</v>
      </c>
      <c r="U28" s="32">
        <f t="shared" si="4"/>
        <v>467.4</v>
      </c>
      <c r="V28" s="32" t="s">
        <v>93</v>
      </c>
      <c r="W28" s="32"/>
      <c r="X28" s="32">
        <f t="shared" si="4"/>
        <v>0</v>
      </c>
      <c r="Y28" s="34" t="s">
        <v>93</v>
      </c>
      <c r="Z28" s="32">
        <f t="shared" si="4"/>
        <v>0</v>
      </c>
      <c r="AA28" s="32">
        <f t="shared" si="4"/>
        <v>0</v>
      </c>
      <c r="AB28" s="32">
        <f t="shared" si="4"/>
        <v>6</v>
      </c>
      <c r="AC28" s="34" t="s">
        <v>93</v>
      </c>
      <c r="AD28" s="32"/>
      <c r="AE28" s="35">
        <f t="shared" si="4"/>
        <v>1435.4</v>
      </c>
      <c r="AF28" s="34" t="s">
        <v>93</v>
      </c>
      <c r="AG28" s="35">
        <f t="shared" si="4"/>
        <v>302.23</v>
      </c>
      <c r="AH28" s="35">
        <f t="shared" si="4"/>
        <v>0</v>
      </c>
      <c r="AI28" s="34" t="s">
        <v>93</v>
      </c>
      <c r="AJ28" s="35">
        <f t="shared" si="4"/>
        <v>0</v>
      </c>
      <c r="AK28" s="32">
        <f t="shared" si="4"/>
        <v>0</v>
      </c>
      <c r="AL28" s="32">
        <f t="shared" si="4"/>
        <v>0</v>
      </c>
      <c r="AM28" s="32">
        <f t="shared" si="4"/>
        <v>0</v>
      </c>
      <c r="AN28" s="32">
        <f t="shared" si="4"/>
        <v>0</v>
      </c>
      <c r="AO28" s="32"/>
      <c r="AP28" s="35">
        <f t="shared" si="4"/>
        <v>1469.1</v>
      </c>
      <c r="AQ28" s="35">
        <f t="shared" si="4"/>
        <v>467.4</v>
      </c>
      <c r="AR28" s="34" t="s">
        <v>93</v>
      </c>
      <c r="AS28" s="35">
        <f t="shared" si="4"/>
        <v>-355.3</v>
      </c>
      <c r="AT28" s="32"/>
      <c r="AU28" s="31">
        <f t="shared" si="4"/>
        <v>0</v>
      </c>
      <c r="AV28" s="31">
        <f t="shared" si="4"/>
        <v>0</v>
      </c>
      <c r="AW28" s="31">
        <f t="shared" si="4"/>
        <v>0</v>
      </c>
      <c r="AX28" s="31">
        <f t="shared" si="4"/>
        <v>0</v>
      </c>
      <c r="AY28" s="31">
        <f t="shared" si="4"/>
        <v>0</v>
      </c>
      <c r="AZ28" s="31">
        <f t="shared" si="4"/>
        <v>0</v>
      </c>
      <c r="BA28" s="32"/>
      <c r="BB28" s="32" t="s">
        <v>93</v>
      </c>
      <c r="BC28" s="32">
        <f t="shared" si="4"/>
        <v>0</v>
      </c>
      <c r="BD28" s="32">
        <f t="shared" si="4"/>
        <v>0</v>
      </c>
      <c r="BE28" s="32" t="s">
        <v>93</v>
      </c>
      <c r="BF28" s="32">
        <f t="shared" si="4"/>
        <v>0</v>
      </c>
      <c r="BG28" s="32">
        <f t="shared" si="4"/>
        <v>0</v>
      </c>
      <c r="BH28" s="32" t="s">
        <v>93</v>
      </c>
      <c r="BI28" s="32">
        <f t="shared" si="4"/>
        <v>0</v>
      </c>
      <c r="BJ28" s="32" t="s">
        <v>93</v>
      </c>
      <c r="BK28" s="32">
        <f t="shared" si="4"/>
        <v>0</v>
      </c>
      <c r="BL28" s="32" t="s">
        <v>93</v>
      </c>
      <c r="BM28" s="32"/>
      <c r="BN28" s="32">
        <f t="shared" si="4"/>
        <v>0</v>
      </c>
      <c r="BO28" s="32">
        <f t="shared" si="4"/>
        <v>0</v>
      </c>
      <c r="BP28" s="32" t="s">
        <v>93</v>
      </c>
      <c r="BQ28" s="32">
        <f t="shared" si="4"/>
        <v>0</v>
      </c>
      <c r="BR28" s="32" t="s">
        <v>93</v>
      </c>
      <c r="BS28" s="32">
        <f aca="true" t="shared" si="5" ref="BS28:CO28">MIN(BS3:BS25)</f>
        <v>0</v>
      </c>
      <c r="BT28" s="32" t="s">
        <v>93</v>
      </c>
      <c r="BU28" s="32">
        <f t="shared" si="5"/>
        <v>0</v>
      </c>
      <c r="BV28" s="32">
        <f t="shared" si="5"/>
        <v>0</v>
      </c>
      <c r="BW28" s="31">
        <f t="shared" si="5"/>
        <v>0</v>
      </c>
      <c r="BX28" s="32">
        <f t="shared" si="5"/>
        <v>0</v>
      </c>
      <c r="BY28" s="32">
        <f t="shared" si="5"/>
        <v>0</v>
      </c>
      <c r="BZ28" s="32">
        <f t="shared" si="5"/>
        <v>0</v>
      </c>
      <c r="CA28" s="32"/>
      <c r="CB28" s="32">
        <f t="shared" si="5"/>
        <v>0</v>
      </c>
      <c r="CC28" s="32">
        <f t="shared" si="5"/>
        <v>0</v>
      </c>
      <c r="CD28" s="32">
        <f t="shared" si="5"/>
        <v>0</v>
      </c>
      <c r="CE28" s="32"/>
      <c r="CF28" s="32">
        <f t="shared" si="5"/>
        <v>0</v>
      </c>
      <c r="CG28" s="32">
        <f t="shared" si="5"/>
        <v>0</v>
      </c>
      <c r="CH28" s="32">
        <f t="shared" si="5"/>
        <v>0</v>
      </c>
      <c r="CI28" s="32">
        <f t="shared" si="5"/>
        <v>0</v>
      </c>
      <c r="CJ28" s="32">
        <f t="shared" si="5"/>
        <v>0</v>
      </c>
      <c r="CK28" s="32">
        <f t="shared" si="5"/>
        <v>0</v>
      </c>
      <c r="CL28" s="32">
        <f t="shared" si="5"/>
        <v>0</v>
      </c>
      <c r="CM28" s="32">
        <f t="shared" si="5"/>
        <v>0</v>
      </c>
      <c r="CN28" s="32">
        <f t="shared" si="5"/>
        <v>0</v>
      </c>
      <c r="CO28" s="32">
        <f t="shared" si="5"/>
        <v>0</v>
      </c>
    </row>
    <row r="29" spans="2:93" s="30" customFormat="1" ht="12">
      <c r="B29" s="44" t="s">
        <v>145</v>
      </c>
      <c r="C29" s="31"/>
      <c r="D29" s="32"/>
      <c r="E29" s="32">
        <f>MAX(E3:E25)</f>
        <v>14</v>
      </c>
      <c r="F29" s="32">
        <f aca="true" t="shared" si="6" ref="F29:BQ29">MAX(F3:F25)</f>
        <v>13.8</v>
      </c>
      <c r="G29" s="33">
        <f t="shared" si="6"/>
        <v>95253</v>
      </c>
      <c r="H29" s="33">
        <f t="shared" si="6"/>
        <v>83181.56</v>
      </c>
      <c r="I29" s="33">
        <f t="shared" si="6"/>
        <v>0</v>
      </c>
      <c r="J29" s="33">
        <f t="shared" si="6"/>
        <v>663934</v>
      </c>
      <c r="K29" s="32"/>
      <c r="L29" s="32">
        <f t="shared" si="6"/>
        <v>1</v>
      </c>
      <c r="M29" s="32">
        <f t="shared" si="6"/>
        <v>4</v>
      </c>
      <c r="N29" s="32">
        <f t="shared" si="6"/>
        <v>654</v>
      </c>
      <c r="O29" s="32">
        <f t="shared" si="6"/>
        <v>770</v>
      </c>
      <c r="P29" s="32">
        <f t="shared" si="6"/>
        <v>83400</v>
      </c>
      <c r="Q29" s="32">
        <f t="shared" si="6"/>
        <v>139</v>
      </c>
      <c r="R29" s="32">
        <f t="shared" si="6"/>
        <v>54</v>
      </c>
      <c r="S29" s="32">
        <f t="shared" si="6"/>
        <v>4</v>
      </c>
      <c r="T29" s="32">
        <f t="shared" si="6"/>
        <v>8.15</v>
      </c>
      <c r="U29" s="32">
        <f t="shared" si="6"/>
        <v>15270</v>
      </c>
      <c r="V29" s="32" t="s">
        <v>93</v>
      </c>
      <c r="W29" s="32"/>
      <c r="X29" s="32">
        <f t="shared" si="6"/>
        <v>602.75</v>
      </c>
      <c r="Y29" s="34" t="s">
        <v>93</v>
      </c>
      <c r="Z29" s="32">
        <f t="shared" si="6"/>
        <v>1</v>
      </c>
      <c r="AA29" s="32">
        <f t="shared" si="6"/>
        <v>280</v>
      </c>
      <c r="AB29" s="32">
        <f t="shared" si="6"/>
        <v>15270</v>
      </c>
      <c r="AC29" s="34" t="s">
        <v>93</v>
      </c>
      <c r="AD29" s="32"/>
      <c r="AE29" s="35">
        <f t="shared" si="6"/>
        <v>15270</v>
      </c>
      <c r="AF29" s="34" t="s">
        <v>93</v>
      </c>
      <c r="AG29" s="35">
        <f t="shared" si="6"/>
        <v>2766</v>
      </c>
      <c r="AH29" s="35">
        <f t="shared" si="6"/>
        <v>1750</v>
      </c>
      <c r="AI29" s="34" t="s">
        <v>93</v>
      </c>
      <c r="AJ29" s="35">
        <f t="shared" si="6"/>
        <v>7000</v>
      </c>
      <c r="AK29" s="32">
        <f t="shared" si="6"/>
        <v>0</v>
      </c>
      <c r="AL29" s="32">
        <f t="shared" si="6"/>
        <v>0</v>
      </c>
      <c r="AM29" s="32">
        <f t="shared" si="6"/>
        <v>956.8</v>
      </c>
      <c r="AN29" s="32">
        <f t="shared" si="6"/>
        <v>0</v>
      </c>
      <c r="AO29" s="32"/>
      <c r="AP29" s="35">
        <f t="shared" si="6"/>
        <v>21400</v>
      </c>
      <c r="AQ29" s="35">
        <f t="shared" si="6"/>
        <v>15270</v>
      </c>
      <c r="AR29" s="34" t="s">
        <v>93</v>
      </c>
      <c r="AS29" s="35">
        <f t="shared" si="6"/>
        <v>8006.32</v>
      </c>
      <c r="AT29" s="32"/>
      <c r="AU29" s="31">
        <f t="shared" si="6"/>
        <v>165000</v>
      </c>
      <c r="AV29" s="31">
        <f t="shared" si="6"/>
        <v>56285</v>
      </c>
      <c r="AW29" s="31">
        <f t="shared" si="6"/>
        <v>0</v>
      </c>
      <c r="AX29" s="31">
        <f t="shared" si="6"/>
        <v>149</v>
      </c>
      <c r="AY29" s="31">
        <f t="shared" si="6"/>
        <v>11510</v>
      </c>
      <c r="AZ29" s="31">
        <f t="shared" si="6"/>
        <v>0</v>
      </c>
      <c r="BA29" s="32"/>
      <c r="BB29" s="32" t="s">
        <v>93</v>
      </c>
      <c r="BC29" s="32">
        <f t="shared" si="6"/>
        <v>40</v>
      </c>
      <c r="BD29" s="32">
        <f t="shared" si="6"/>
        <v>0</v>
      </c>
      <c r="BE29" s="32" t="s">
        <v>93</v>
      </c>
      <c r="BF29" s="32">
        <f t="shared" si="6"/>
        <v>77</v>
      </c>
      <c r="BG29" s="32">
        <f t="shared" si="6"/>
        <v>0</v>
      </c>
      <c r="BH29" s="32" t="s">
        <v>93</v>
      </c>
      <c r="BI29" s="32">
        <f t="shared" si="6"/>
        <v>56285</v>
      </c>
      <c r="BJ29" s="32" t="s">
        <v>93</v>
      </c>
      <c r="BK29" s="32">
        <f t="shared" si="6"/>
        <v>11510</v>
      </c>
      <c r="BL29" s="32" t="s">
        <v>93</v>
      </c>
      <c r="BM29" s="32"/>
      <c r="BN29" s="32">
        <f t="shared" si="6"/>
        <v>450</v>
      </c>
      <c r="BO29" s="32">
        <f t="shared" si="6"/>
        <v>0</v>
      </c>
      <c r="BP29" s="32" t="s">
        <v>93</v>
      </c>
      <c r="BQ29" s="32">
        <f t="shared" si="6"/>
        <v>10</v>
      </c>
      <c r="BR29" s="32" t="s">
        <v>93</v>
      </c>
      <c r="BS29" s="32">
        <f aca="true" t="shared" si="7" ref="BS29:CO29">MAX(BS3:BS25)</f>
        <v>5</v>
      </c>
      <c r="BT29" s="32" t="s">
        <v>93</v>
      </c>
      <c r="BU29" s="32">
        <f t="shared" si="7"/>
        <v>166</v>
      </c>
      <c r="BV29" s="32">
        <f t="shared" si="7"/>
        <v>5</v>
      </c>
      <c r="BW29" s="32">
        <f t="shared" si="7"/>
        <v>2131</v>
      </c>
      <c r="BX29" s="32">
        <f t="shared" si="7"/>
        <v>32</v>
      </c>
      <c r="BY29" s="32">
        <f t="shared" si="7"/>
        <v>1</v>
      </c>
      <c r="BZ29" s="32">
        <f t="shared" si="7"/>
        <v>6</v>
      </c>
      <c r="CA29" s="32"/>
      <c r="CB29" s="32">
        <f t="shared" si="7"/>
        <v>5551</v>
      </c>
      <c r="CC29" s="32">
        <f t="shared" si="7"/>
        <v>0</v>
      </c>
      <c r="CD29" s="32">
        <f t="shared" si="7"/>
        <v>4239</v>
      </c>
      <c r="CE29" s="32"/>
      <c r="CF29" s="32">
        <f t="shared" si="7"/>
        <v>2</v>
      </c>
      <c r="CG29" s="32">
        <f t="shared" si="7"/>
        <v>520</v>
      </c>
      <c r="CH29" s="32">
        <f t="shared" si="7"/>
        <v>43</v>
      </c>
      <c r="CI29" s="32">
        <f t="shared" si="7"/>
        <v>2</v>
      </c>
      <c r="CJ29" s="32">
        <f t="shared" si="7"/>
        <v>0</v>
      </c>
      <c r="CK29" s="32">
        <f t="shared" si="7"/>
        <v>0</v>
      </c>
      <c r="CL29" s="32">
        <f t="shared" si="7"/>
        <v>0</v>
      </c>
      <c r="CM29" s="32">
        <f t="shared" si="7"/>
        <v>71</v>
      </c>
      <c r="CN29" s="32">
        <f t="shared" si="7"/>
        <v>225</v>
      </c>
      <c r="CO29" s="32">
        <f t="shared" si="7"/>
        <v>544</v>
      </c>
    </row>
  </sheetData>
  <sheetProtection selectLockedCells="1" selectUnlockedCells="1"/>
  <mergeCells count="10">
    <mergeCell ref="E1:J1"/>
    <mergeCell ref="L1:V1"/>
    <mergeCell ref="X1:AC1"/>
    <mergeCell ref="AE1:AN1"/>
    <mergeCell ref="CB1:CD1"/>
    <mergeCell ref="CF1:CO1"/>
    <mergeCell ref="AP1:AS1"/>
    <mergeCell ref="AU1:AY1"/>
    <mergeCell ref="BB1:BL1"/>
    <mergeCell ref="BN1:BZ1"/>
  </mergeCells>
  <printOptions horizontalCentered="1" verticalCentered="1"/>
  <pageMargins left="0.5902777777777778" right="0.5902777777777778" top="0.7270833333333333" bottom="0.9840277777777777" header="0.39375" footer="0.5118055555555555"/>
  <pageSetup horizontalDpi="300" verticalDpi="300" orientation="landscape" paperSize="9" scale="95" r:id="rId1"/>
  <headerFooter alignWithMargins="0">
    <oddHeader>&amp;C&amp;"Times New Roman,Normal"&amp;12Données statistiques 2014 - Archives régionales - &amp;D</oddHeader>
  </headerFooter>
  <colBreaks count="6" manualBreakCount="6">
    <brk id="11" max="65535" man="1"/>
    <brk id="23" max="65535" man="1"/>
    <brk id="29" max="65535" man="1"/>
    <brk id="41" max="65535" man="1"/>
    <brk id="53" max="65535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emmanuel.penicaut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