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('Feuil1'!$A:$A,'Feuil1'!$1:$2)</definedName>
  </definedNames>
  <calcPr fullCalcOnLoad="1"/>
</workbook>
</file>

<file path=xl/sharedStrings.xml><?xml version="1.0" encoding="utf-8"?>
<sst xmlns="http://schemas.openxmlformats.org/spreadsheetml/2006/main" count="404" uniqueCount="92">
  <si>
    <t>Opérateur public</t>
  </si>
  <si>
    <t>1. Informations générales et Moyens</t>
  </si>
  <si>
    <t>2. Gestion et occupation des espaces</t>
  </si>
  <si>
    <t>3. Contrôle et collecte</t>
  </si>
  <si>
    <t>4. Communication et action scientifique</t>
  </si>
  <si>
    <t>Délimitation du périmètre : siège</t>
  </si>
  <si>
    <t>Délimitation du périmètre : délégations</t>
  </si>
  <si>
    <t>Déroga-tion</t>
  </si>
  <si>
    <t>Budget de fonctionne-ment</t>
  </si>
  <si>
    <t>Budget d'investisse-ment</t>
  </si>
  <si>
    <t>Budget de prestations de service</t>
  </si>
  <si>
    <t>Budget d'acquisi-tions</t>
  </si>
  <si>
    <t>Effectif (ETP)</t>
  </si>
  <si>
    <t>Surface des locaux (m²)</t>
  </si>
  <si>
    <t xml:space="preserve"> Magasins, équipés ou non (m²)</t>
  </si>
  <si>
    <t>Métrage linéaire équipé</t>
  </si>
  <si>
    <t>Métrage linéaire occupé</t>
  </si>
  <si>
    <t>Métrage linéaire libre</t>
  </si>
  <si>
    <t>Volume conservé dans les locaux non équipés (ml)</t>
  </si>
  <si>
    <t>Métrage linéaire externalisé au 01/01/2016</t>
  </si>
  <si>
    <t>Métrage linéaire externalisé au 31/12/2016</t>
  </si>
  <si>
    <t>Nombre de tableaux de gestion créés en 2016</t>
  </si>
  <si>
    <t>Élimination d'archives papier avec visa (ml)</t>
  </si>
  <si>
    <t>Volume total des archives définitives conservées (ml)</t>
  </si>
  <si>
    <t>Total des accroissements (ml)</t>
  </si>
  <si>
    <t>Fonds traités (ml)</t>
  </si>
  <si>
    <t>Versements effectués aux Archives nationales ou départemen-tales (ml)</t>
  </si>
  <si>
    <t>Communications administratives</t>
  </si>
  <si>
    <t>Lecteurs</t>
  </si>
  <si>
    <t>Communications au public</t>
  </si>
  <si>
    <t>Recherches par correspondance</t>
  </si>
  <si>
    <t>Expositions</t>
  </si>
  <si>
    <t>Visiteurs des expositions</t>
  </si>
  <si>
    <t>Académie de France à Rome - Villa Médicis</t>
  </si>
  <si>
    <t>Oui</t>
  </si>
  <si>
    <t>Non</t>
  </si>
  <si>
    <t>n.c.</t>
  </si>
  <si>
    <t>Académie nationale de médecine, bibliothèque</t>
  </si>
  <si>
    <t>Aéroports de Paris</t>
  </si>
  <si>
    <t>Agence publique pour l'Immobilier</t>
  </si>
  <si>
    <t>Agence de l'eau Loire-Bretagne</t>
  </si>
  <si>
    <t>Assistance publique – Hôpitaux de Paris</t>
  </si>
  <si>
    <t>Banque de France</t>
  </si>
  <si>
    <t>Caisse de retraites du personnel RATP</t>
  </si>
  <si>
    <t>Centre international d'éducation pédagogique (CIEP)</t>
  </si>
  <si>
    <t>Centre d'études et de recherches sur les qualifications (CEREQ)</t>
  </si>
  <si>
    <t>Centre hospitalier intercommunal d'Alençon-Mamers</t>
  </si>
  <si>
    <t xml:space="preserve">Centre hospitalier intercommunal de Fréjus Saint-Raphaël  </t>
  </si>
  <si>
    <t>Centre hospitalier régional universitaire de Nîmes</t>
  </si>
  <si>
    <t>Centre hospitalier régional universitaire de Brest</t>
  </si>
  <si>
    <t>Centre hospitalier universitaire de Caen</t>
  </si>
  <si>
    <t>Centre hospitalier Alpes-Isère</t>
  </si>
  <si>
    <t>Centre hospitalier de Brignoles</t>
  </si>
  <si>
    <t>Centre hospitalier de Guéret</t>
  </si>
  <si>
    <t>Centre hospitalier de Hyères</t>
  </si>
  <si>
    <t>Centre hospitalier de La Valette</t>
  </si>
  <si>
    <t>Centre national de la recherche scientifique (CNRS)</t>
  </si>
  <si>
    <t>Chambre de commerce et d'industrie de Toulouse</t>
  </si>
  <si>
    <t>Cité de la Céramique, Sèvres et Limoges</t>
  </si>
  <si>
    <t>Commissariat à l'énergie atomique et aux énergies alternatives (CEA)</t>
  </si>
  <si>
    <t>Commissariat à l'énergie atomique et aux énergies alternatives, service archives</t>
  </si>
  <si>
    <t>DEFACTO - Établissement public de gestion de La Défense</t>
  </si>
  <si>
    <t>École française d'Extrême-Orient</t>
  </si>
  <si>
    <t>/</t>
  </si>
  <si>
    <t>École des hautes études en sciences sociales, service des archives</t>
  </si>
  <si>
    <t>École nationale de la magistrature</t>
  </si>
  <si>
    <t>École nationale de protection judiciaire de la jeunesse</t>
  </si>
  <si>
    <t>École nationale des greffes</t>
  </si>
  <si>
    <t>École nationale des ponts et chaussées</t>
  </si>
  <si>
    <t>École normale supérieure de Lyon (ENS Lyon)</t>
  </si>
  <si>
    <t>EPAMARNE – EPAFRANCE (établissement public de l'aménagement de Marne-la-Vallée)</t>
  </si>
  <si>
    <t>Grand port maritime de Nantes Saint-Nazaire</t>
  </si>
  <si>
    <t>Institut Français de Recherche pour l'Exploitation de la Mer (IFREMER)</t>
  </si>
  <si>
    <t>Institut de radioprotection et de sûreté nucléaire (IRSN)</t>
  </si>
  <si>
    <t>Musée d’Archéologie nationale - Domaine national de Saint-Germain-en-Laye</t>
  </si>
  <si>
    <t>Observatoire de Paris</t>
  </si>
  <si>
    <t>n.c</t>
  </si>
  <si>
    <t>Université d'Angers</t>
  </si>
  <si>
    <t xml:space="preserve">Université de Haute-Alsace  </t>
  </si>
  <si>
    <t>Université de Montpellier</t>
  </si>
  <si>
    <t>Université Paul-Valéry Montpellier 3</t>
  </si>
  <si>
    <t>Université Paris 1 Panthéon-Sorbonne</t>
  </si>
  <si>
    <t>Université Paris Ouest Nanterre La Défense</t>
  </si>
  <si>
    <t>Université Paris Diderot</t>
  </si>
  <si>
    <t>Université Pierre et Marie Curie</t>
  </si>
  <si>
    <t>Université Sorbonne Nouvelle - Paris 3</t>
  </si>
  <si>
    <t xml:space="preserve">Université de Strasbourg  </t>
  </si>
  <si>
    <t>TOTAL (49 établissements ont participé à l'enquête)</t>
  </si>
  <si>
    <t>Moyenne</t>
  </si>
  <si>
    <t>Médiane</t>
  </si>
  <si>
    <t>Minimum</t>
  </si>
  <si>
    <t>Maximum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</si>
</sst>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&quot; €&quot;"/>
    <numFmt numFmtId="166" formatCode="0.0"/>
    <numFmt numFmtId="167" formatCode="#,##0"/>
    <numFmt numFmtId="168" formatCode="0"/>
    <numFmt numFmtId="169" formatCode="_-* #,##0.00&quot; €&quot;_-;\-* #,##0.00&quot; €&quot;_-;_-* \-??&quot; €&quot;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name val="Tahoma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0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7" fillId="2" borderId="1" xfId="20" applyFont="1" applyFill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right" wrapText="1"/>
      <protection/>
    </xf>
    <xf numFmtId="165" fontId="6" fillId="0" borderId="1" xfId="20" applyNumberFormat="1" applyFont="1" applyBorder="1" applyAlignment="1">
      <alignment horizontal="right" wrapText="1"/>
      <protection/>
    </xf>
    <xf numFmtId="166" fontId="6" fillId="0" borderId="1" xfId="20" applyNumberFormat="1" applyFont="1" applyBorder="1" applyAlignment="1">
      <alignment horizontal="right" wrapText="1"/>
      <protection/>
    </xf>
    <xf numFmtId="167" fontId="6" fillId="0" borderId="1" xfId="20" applyNumberFormat="1" applyFont="1" applyBorder="1" applyAlignment="1">
      <alignment horizontal="right" wrapText="1"/>
      <protection/>
    </xf>
    <xf numFmtId="167" fontId="6" fillId="0" borderId="1" xfId="20" applyNumberFormat="1" applyFont="1" applyFill="1" applyBorder="1" applyAlignment="1">
      <alignment horizontal="right" wrapText="1"/>
      <protection/>
    </xf>
    <xf numFmtId="164" fontId="0" fillId="0" borderId="0" xfId="0" applyFont="1" applyAlignment="1">
      <alignment wrapText="1"/>
    </xf>
    <xf numFmtId="164" fontId="4" fillId="0" borderId="0" xfId="0" applyFont="1" applyAlignment="1">
      <alignment horizontal="center" vertical="center" wrapText="1"/>
    </xf>
    <xf numFmtId="164" fontId="8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164" fontId="0" fillId="0" borderId="0" xfId="0" applyAlignment="1">
      <alignment wrapText="1"/>
    </xf>
    <xf numFmtId="164" fontId="4" fillId="2" borderId="2" xfId="0" applyFont="1" applyFill="1" applyBorder="1" applyAlignment="1">
      <alignment horizontal="center" vertical="center" wrapText="1"/>
    </xf>
    <xf numFmtId="168" fontId="8" fillId="0" borderId="2" xfId="0" applyNumberFormat="1" applyFont="1" applyBorder="1" applyAlignment="1">
      <alignment wrapText="1"/>
    </xf>
    <xf numFmtId="165" fontId="8" fillId="0" borderId="2" xfId="17" applyNumberFormat="1" applyFont="1" applyFill="1" applyBorder="1" applyAlignment="1" applyProtection="1">
      <alignment wrapText="1"/>
      <protection/>
    </xf>
    <xf numFmtId="167" fontId="8" fillId="0" borderId="2" xfId="0" applyNumberFormat="1" applyFont="1" applyBorder="1" applyAlignment="1">
      <alignment wrapText="1"/>
    </xf>
    <xf numFmtId="164" fontId="9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="80" zoomScaleNormal="80" workbookViewId="0" topLeftCell="A1">
      <pane xSplit="1" ySplit="2" topLeftCell="Q36" activePane="bottomRight" state="frozen"/>
      <selection pane="topLeft" activeCell="A1" sqref="A1"/>
      <selection pane="topRight" activeCell="Q1" sqref="Q1"/>
      <selection pane="bottomLeft" activeCell="A36" sqref="A36"/>
      <selection pane="bottomRight" activeCell="V46" sqref="V46"/>
    </sheetView>
  </sheetViews>
  <sheetFormatPr defaultColWidth="11.421875" defaultRowHeight="15"/>
  <cols>
    <col min="1" max="1" width="52.7109375" style="1" customWidth="1"/>
    <col min="2" max="3" width="11.421875" style="0" customWidth="1"/>
    <col min="4" max="4" width="8.7109375" style="0" customWidth="1"/>
    <col min="5" max="7" width="11.421875" style="2" customWidth="1"/>
    <col min="8" max="8" width="8.7109375" style="2" customWidth="1"/>
    <col min="9" max="9" width="8.7109375" style="3" customWidth="1"/>
    <col min="10" max="17" width="10.7109375" style="4" customWidth="1"/>
    <col min="18" max="18" width="12.7109375" style="0" customWidth="1"/>
    <col min="19" max="22" width="12.7109375" style="4" customWidth="1"/>
    <col min="23" max="23" width="12.7109375" style="0" customWidth="1"/>
    <col min="24" max="27" width="14.7109375" style="4" customWidth="1"/>
    <col min="28" max="28" width="14.7109375" style="0" customWidth="1"/>
    <col min="29" max="29" width="14.7109375" style="4" customWidth="1"/>
  </cols>
  <sheetData>
    <row r="1" spans="1:29" s="7" customFormat="1" ht="15">
      <c r="A1" s="5" t="s">
        <v>0</v>
      </c>
      <c r="B1" s="6" t="s">
        <v>1</v>
      </c>
      <c r="C1" s="6"/>
      <c r="D1" s="6"/>
      <c r="E1" s="6"/>
      <c r="F1" s="6"/>
      <c r="G1" s="6"/>
      <c r="H1" s="6"/>
      <c r="I1" s="6"/>
      <c r="J1" s="6" t="s">
        <v>2</v>
      </c>
      <c r="K1" s="6"/>
      <c r="L1" s="6"/>
      <c r="M1" s="6"/>
      <c r="N1" s="6"/>
      <c r="O1" s="6"/>
      <c r="P1" s="6"/>
      <c r="Q1" s="6"/>
      <c r="R1" s="6" t="s">
        <v>3</v>
      </c>
      <c r="S1" s="6"/>
      <c r="T1" s="6"/>
      <c r="U1" s="6"/>
      <c r="V1" s="6"/>
      <c r="W1" s="6"/>
      <c r="X1" s="6" t="s">
        <v>4</v>
      </c>
      <c r="Y1" s="6"/>
      <c r="Z1" s="6"/>
      <c r="AA1" s="6"/>
      <c r="AB1" s="6"/>
      <c r="AC1" s="6"/>
    </row>
    <row r="2" spans="1:29" s="7" customFormat="1" ht="75.75" customHeight="1">
      <c r="A2" s="5"/>
      <c r="B2" s="8" t="s">
        <v>5</v>
      </c>
      <c r="C2" s="8" t="s">
        <v>6</v>
      </c>
      <c r="D2" s="8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10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8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8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8" t="s">
        <v>31</v>
      </c>
      <c r="AC2" s="11" t="s">
        <v>32</v>
      </c>
    </row>
    <row r="3" spans="1:29" s="18" customFormat="1" ht="30" customHeight="1">
      <c r="A3" s="12" t="s">
        <v>33</v>
      </c>
      <c r="B3" s="13" t="s">
        <v>34</v>
      </c>
      <c r="C3" s="13" t="s">
        <v>35</v>
      </c>
      <c r="D3" s="13" t="s">
        <v>35</v>
      </c>
      <c r="E3" s="14" t="s">
        <v>36</v>
      </c>
      <c r="F3" s="14" t="s">
        <v>36</v>
      </c>
      <c r="G3" s="14" t="s">
        <v>36</v>
      </c>
      <c r="H3" s="14" t="s">
        <v>36</v>
      </c>
      <c r="I3" s="15">
        <v>0.75</v>
      </c>
      <c r="J3" s="16">
        <v>55</v>
      </c>
      <c r="K3" s="16">
        <v>53</v>
      </c>
      <c r="L3" s="16">
        <v>295</v>
      </c>
      <c r="M3" s="16">
        <v>295</v>
      </c>
      <c r="N3" s="16">
        <v>0</v>
      </c>
      <c r="O3" s="16">
        <v>0</v>
      </c>
      <c r="P3" s="16">
        <v>0</v>
      </c>
      <c r="Q3" s="16">
        <v>0</v>
      </c>
      <c r="R3" s="17">
        <v>0</v>
      </c>
      <c r="S3" s="16">
        <v>0</v>
      </c>
      <c r="T3" s="16">
        <v>70</v>
      </c>
      <c r="U3" s="16">
        <v>12</v>
      </c>
      <c r="V3" s="16">
        <v>15.04</v>
      </c>
      <c r="W3" s="13">
        <v>0</v>
      </c>
      <c r="X3" s="16">
        <v>30</v>
      </c>
      <c r="Y3" s="16">
        <v>29</v>
      </c>
      <c r="Z3" s="16">
        <v>204</v>
      </c>
      <c r="AA3" s="16">
        <v>40</v>
      </c>
      <c r="AB3" s="13">
        <v>0</v>
      </c>
      <c r="AC3" s="16">
        <v>0</v>
      </c>
    </row>
    <row r="4" spans="1:29" s="18" customFormat="1" ht="30" customHeight="1">
      <c r="A4" s="12" t="s">
        <v>37</v>
      </c>
      <c r="B4" s="13" t="s">
        <v>34</v>
      </c>
      <c r="C4" s="13" t="s">
        <v>35</v>
      </c>
      <c r="D4" s="13" t="s">
        <v>35</v>
      </c>
      <c r="E4" s="14">
        <v>598000</v>
      </c>
      <c r="F4" s="14">
        <v>0</v>
      </c>
      <c r="G4" s="14">
        <v>0</v>
      </c>
      <c r="H4" s="14">
        <v>8900</v>
      </c>
      <c r="I4" s="15">
        <v>7.8</v>
      </c>
      <c r="J4" s="16">
        <v>1550</v>
      </c>
      <c r="K4" s="16">
        <v>250</v>
      </c>
      <c r="L4" s="16">
        <v>900</v>
      </c>
      <c r="M4" s="16">
        <v>0</v>
      </c>
      <c r="N4" s="16">
        <v>900</v>
      </c>
      <c r="O4" s="16">
        <v>0</v>
      </c>
      <c r="P4" s="16">
        <v>0</v>
      </c>
      <c r="Q4" s="16">
        <v>0</v>
      </c>
      <c r="R4" s="17">
        <v>0</v>
      </c>
      <c r="S4" s="16">
        <v>0</v>
      </c>
      <c r="T4" s="16" t="s">
        <v>36</v>
      </c>
      <c r="U4" s="16">
        <v>100</v>
      </c>
      <c r="V4" s="16" t="s">
        <v>36</v>
      </c>
      <c r="W4" s="13">
        <v>0</v>
      </c>
      <c r="X4" s="16" t="s">
        <v>36</v>
      </c>
      <c r="Y4" s="16">
        <v>1246</v>
      </c>
      <c r="Z4" s="16">
        <v>617</v>
      </c>
      <c r="AA4" s="16">
        <v>0</v>
      </c>
      <c r="AB4" s="13">
        <v>0</v>
      </c>
      <c r="AC4" s="16">
        <v>0</v>
      </c>
    </row>
    <row r="5" spans="1:29" s="18" customFormat="1" ht="30" customHeight="1">
      <c r="A5" s="12" t="s">
        <v>38</v>
      </c>
      <c r="B5" s="13" t="s">
        <v>34</v>
      </c>
      <c r="C5" s="13" t="s">
        <v>35</v>
      </c>
      <c r="D5" s="13" t="s">
        <v>34</v>
      </c>
      <c r="E5" s="14" t="s">
        <v>36</v>
      </c>
      <c r="F5" s="14" t="s">
        <v>36</v>
      </c>
      <c r="G5" s="14" t="s">
        <v>36</v>
      </c>
      <c r="H5" s="14" t="s">
        <v>36</v>
      </c>
      <c r="I5" s="15">
        <v>6</v>
      </c>
      <c r="J5" s="16">
        <v>2990</v>
      </c>
      <c r="K5" s="16">
        <v>2860</v>
      </c>
      <c r="L5" s="16">
        <v>16360</v>
      </c>
      <c r="M5" s="16">
        <v>16107.12</v>
      </c>
      <c r="N5" s="16">
        <v>252.8799999999992</v>
      </c>
      <c r="O5" s="16">
        <v>0</v>
      </c>
      <c r="P5" s="16">
        <v>0</v>
      </c>
      <c r="Q5" s="16">
        <v>0</v>
      </c>
      <c r="R5" s="17">
        <v>0</v>
      </c>
      <c r="S5" s="16">
        <v>240.5</v>
      </c>
      <c r="T5" s="16" t="s">
        <v>36</v>
      </c>
      <c r="U5" s="16">
        <v>313.32</v>
      </c>
      <c r="V5" s="16">
        <v>487.12</v>
      </c>
      <c r="W5" s="13">
        <v>0</v>
      </c>
      <c r="X5" s="16">
        <v>557</v>
      </c>
      <c r="Y5" s="16" t="s">
        <v>36</v>
      </c>
      <c r="Z5" s="16">
        <v>52</v>
      </c>
      <c r="AA5" s="16">
        <v>11</v>
      </c>
      <c r="AB5" s="13">
        <v>0</v>
      </c>
      <c r="AC5" s="16">
        <v>0</v>
      </c>
    </row>
    <row r="6" spans="1:29" s="18" customFormat="1" ht="30" customHeight="1">
      <c r="A6" s="12" t="s">
        <v>39</v>
      </c>
      <c r="B6" s="13" t="s">
        <v>34</v>
      </c>
      <c r="C6" s="13" t="s">
        <v>35</v>
      </c>
      <c r="D6" s="13" t="s">
        <v>35</v>
      </c>
      <c r="E6" s="14" t="s">
        <v>36</v>
      </c>
      <c r="F6" s="14" t="s">
        <v>36</v>
      </c>
      <c r="G6" s="14" t="s">
        <v>36</v>
      </c>
      <c r="H6" s="14" t="s">
        <v>36</v>
      </c>
      <c r="I6" s="15">
        <v>2</v>
      </c>
      <c r="J6" s="16">
        <v>277.92</v>
      </c>
      <c r="K6" s="16">
        <v>207.71</v>
      </c>
      <c r="L6" s="16">
        <v>1225</v>
      </c>
      <c r="M6" s="16">
        <v>1292</v>
      </c>
      <c r="N6" s="16">
        <v>-67</v>
      </c>
      <c r="O6" s="16">
        <v>40</v>
      </c>
      <c r="P6" s="16">
        <v>0</v>
      </c>
      <c r="Q6" s="16">
        <v>169.3</v>
      </c>
      <c r="R6" s="17">
        <v>0</v>
      </c>
      <c r="S6" s="16">
        <v>15</v>
      </c>
      <c r="T6" s="16" t="s">
        <v>36</v>
      </c>
      <c r="U6" s="16">
        <v>97</v>
      </c>
      <c r="V6" s="16">
        <v>232</v>
      </c>
      <c r="W6" s="13">
        <v>0</v>
      </c>
      <c r="X6" s="16">
        <v>75</v>
      </c>
      <c r="Y6" s="16" t="s">
        <v>36</v>
      </c>
      <c r="Z6" s="16" t="s">
        <v>36</v>
      </c>
      <c r="AA6" s="16">
        <v>0</v>
      </c>
      <c r="AB6" s="13">
        <v>0</v>
      </c>
      <c r="AC6" s="16">
        <v>0</v>
      </c>
    </row>
    <row r="7" spans="1:29" s="18" customFormat="1" ht="30" customHeight="1">
      <c r="A7" s="12" t="s">
        <v>40</v>
      </c>
      <c r="B7" s="13" t="s">
        <v>34</v>
      </c>
      <c r="C7" s="13" t="s">
        <v>34</v>
      </c>
      <c r="D7" s="13" t="s">
        <v>35</v>
      </c>
      <c r="E7" s="14">
        <v>10000</v>
      </c>
      <c r="F7" s="14">
        <v>0</v>
      </c>
      <c r="G7" s="14">
        <v>0</v>
      </c>
      <c r="H7" s="14">
        <v>0</v>
      </c>
      <c r="I7" s="15">
        <v>1</v>
      </c>
      <c r="J7" s="16">
        <v>0</v>
      </c>
      <c r="K7" s="16">
        <v>0</v>
      </c>
      <c r="L7" s="16">
        <v>2700</v>
      </c>
      <c r="M7" s="16">
        <v>2171.1</v>
      </c>
      <c r="N7" s="16">
        <v>528.9000000000001</v>
      </c>
      <c r="O7" s="16">
        <v>0</v>
      </c>
      <c r="P7" s="16">
        <v>0</v>
      </c>
      <c r="Q7" s="16">
        <v>0</v>
      </c>
      <c r="R7" s="13">
        <v>1</v>
      </c>
      <c r="S7" s="17">
        <v>67</v>
      </c>
      <c r="T7" s="16">
        <v>300</v>
      </c>
      <c r="U7" s="16">
        <v>135.64999999999998</v>
      </c>
      <c r="V7" s="16" t="s">
        <v>36</v>
      </c>
      <c r="W7" s="13">
        <v>0</v>
      </c>
      <c r="X7" s="16">
        <v>696</v>
      </c>
      <c r="Y7" s="16">
        <v>2</v>
      </c>
      <c r="Z7" s="16">
        <v>2</v>
      </c>
      <c r="AA7" s="16">
        <v>1</v>
      </c>
      <c r="AB7" s="13">
        <v>0</v>
      </c>
      <c r="AC7" s="16">
        <v>0</v>
      </c>
    </row>
    <row r="8" spans="1:29" s="18" customFormat="1" ht="30" customHeight="1">
      <c r="A8" s="12" t="s">
        <v>41</v>
      </c>
      <c r="B8" s="13" t="s">
        <v>34</v>
      </c>
      <c r="C8" s="13" t="s">
        <v>34</v>
      </c>
      <c r="D8" s="13" t="s">
        <v>34</v>
      </c>
      <c r="E8" s="14">
        <v>240198</v>
      </c>
      <c r="F8" s="14">
        <v>0</v>
      </c>
      <c r="G8" s="14">
        <v>240198</v>
      </c>
      <c r="H8" s="14">
        <v>0</v>
      </c>
      <c r="I8" s="15">
        <v>18</v>
      </c>
      <c r="J8" s="16">
        <v>7965</v>
      </c>
      <c r="K8" s="16">
        <v>7458</v>
      </c>
      <c r="L8" s="16">
        <v>33806.92</v>
      </c>
      <c r="M8" s="16">
        <v>19261.12</v>
      </c>
      <c r="N8" s="16">
        <v>14545.8</v>
      </c>
      <c r="O8" s="16">
        <v>0</v>
      </c>
      <c r="P8" s="16">
        <v>195100.2</v>
      </c>
      <c r="Q8" s="16">
        <v>207755.94</v>
      </c>
      <c r="R8" s="13">
        <v>0</v>
      </c>
      <c r="S8" s="17">
        <v>3655.72</v>
      </c>
      <c r="T8" s="16">
        <v>19261</v>
      </c>
      <c r="U8" s="16">
        <v>560.27</v>
      </c>
      <c r="V8" s="16">
        <v>758.0000000000001</v>
      </c>
      <c r="W8" s="13">
        <v>0</v>
      </c>
      <c r="X8" s="16">
        <v>381</v>
      </c>
      <c r="Y8" s="16">
        <v>306</v>
      </c>
      <c r="Z8" s="16">
        <v>2422</v>
      </c>
      <c r="AA8" s="16">
        <v>1706</v>
      </c>
      <c r="AB8" s="13">
        <v>2</v>
      </c>
      <c r="AC8" s="16">
        <v>1252</v>
      </c>
    </row>
    <row r="9" spans="1:29" s="18" customFormat="1" ht="30" customHeight="1">
      <c r="A9" s="12" t="s">
        <v>42</v>
      </c>
      <c r="B9" s="13" t="s">
        <v>34</v>
      </c>
      <c r="C9" s="13" t="s">
        <v>34</v>
      </c>
      <c r="D9" s="13" t="s">
        <v>35</v>
      </c>
      <c r="E9" s="14" t="s">
        <v>36</v>
      </c>
      <c r="F9" s="14" t="s">
        <v>36</v>
      </c>
      <c r="G9" s="14" t="s">
        <v>36</v>
      </c>
      <c r="H9" s="14" t="s">
        <v>36</v>
      </c>
      <c r="I9" s="15">
        <v>6.4</v>
      </c>
      <c r="J9" s="16">
        <v>0</v>
      </c>
      <c r="K9" s="16">
        <v>0</v>
      </c>
      <c r="L9" s="16">
        <v>23081</v>
      </c>
      <c r="M9" s="16">
        <v>20372</v>
      </c>
      <c r="N9" s="16">
        <v>2709</v>
      </c>
      <c r="O9" s="16">
        <v>0</v>
      </c>
      <c r="P9" s="16">
        <v>180</v>
      </c>
      <c r="Q9" s="16">
        <v>425</v>
      </c>
      <c r="R9" s="17">
        <v>6</v>
      </c>
      <c r="S9" s="16" t="s">
        <v>36</v>
      </c>
      <c r="T9" s="16">
        <v>9200</v>
      </c>
      <c r="U9" s="16">
        <v>991</v>
      </c>
      <c r="V9" s="16">
        <v>55.4</v>
      </c>
      <c r="W9" s="13">
        <v>0</v>
      </c>
      <c r="X9" s="16">
        <v>173</v>
      </c>
      <c r="Y9" s="16">
        <v>69</v>
      </c>
      <c r="Z9" s="16">
        <v>1856</v>
      </c>
      <c r="AA9" s="16">
        <v>83</v>
      </c>
      <c r="AB9" s="13">
        <v>0</v>
      </c>
      <c r="AC9" s="16">
        <v>0</v>
      </c>
    </row>
    <row r="10" spans="1:29" s="18" customFormat="1" ht="30" customHeight="1">
      <c r="A10" s="12" t="s">
        <v>43</v>
      </c>
      <c r="B10" s="13" t="s">
        <v>34</v>
      </c>
      <c r="C10" s="13" t="s">
        <v>35</v>
      </c>
      <c r="D10" s="13" t="s">
        <v>35</v>
      </c>
      <c r="E10" s="14" t="s">
        <v>36</v>
      </c>
      <c r="F10" s="14" t="s">
        <v>36</v>
      </c>
      <c r="G10" s="14" t="s">
        <v>36</v>
      </c>
      <c r="H10" s="14" t="s">
        <v>36</v>
      </c>
      <c r="I10" s="15">
        <v>0.5</v>
      </c>
      <c r="J10" s="16">
        <v>99</v>
      </c>
      <c r="K10" s="16">
        <v>99</v>
      </c>
      <c r="L10" s="16">
        <v>79</v>
      </c>
      <c r="M10" s="16">
        <v>79</v>
      </c>
      <c r="N10" s="16">
        <v>0</v>
      </c>
      <c r="O10" s="16">
        <v>10</v>
      </c>
      <c r="P10" s="16">
        <v>900</v>
      </c>
      <c r="Q10" s="16">
        <v>900</v>
      </c>
      <c r="R10" s="13">
        <v>0</v>
      </c>
      <c r="S10" s="16" t="s">
        <v>36</v>
      </c>
      <c r="T10" s="16">
        <v>10</v>
      </c>
      <c r="U10" s="16" t="s">
        <v>36</v>
      </c>
      <c r="V10" s="16" t="s">
        <v>36</v>
      </c>
      <c r="W10" s="13" t="s">
        <v>36</v>
      </c>
      <c r="X10" s="16" t="s">
        <v>36</v>
      </c>
      <c r="Y10" s="16" t="s">
        <v>36</v>
      </c>
      <c r="Z10" s="16" t="s">
        <v>36</v>
      </c>
      <c r="AA10" s="16">
        <v>0</v>
      </c>
      <c r="AB10" s="13">
        <v>0</v>
      </c>
      <c r="AC10" s="16">
        <v>0</v>
      </c>
    </row>
    <row r="11" spans="1:29" s="18" customFormat="1" ht="30" customHeight="1">
      <c r="A11" s="12" t="s">
        <v>44</v>
      </c>
      <c r="B11" s="13" t="s">
        <v>34</v>
      </c>
      <c r="C11" s="13" t="s">
        <v>35</v>
      </c>
      <c r="D11" s="13" t="s">
        <v>35</v>
      </c>
      <c r="E11" s="14" t="s">
        <v>36</v>
      </c>
      <c r="F11" s="14" t="s">
        <v>36</v>
      </c>
      <c r="G11" s="14" t="s">
        <v>36</v>
      </c>
      <c r="H11" s="14" t="s">
        <v>36</v>
      </c>
      <c r="I11" s="15">
        <v>1</v>
      </c>
      <c r="J11" s="16">
        <v>327</v>
      </c>
      <c r="K11" s="16">
        <v>277</v>
      </c>
      <c r="L11" s="16">
        <v>864</v>
      </c>
      <c r="M11" s="16">
        <v>782.78</v>
      </c>
      <c r="N11" s="16">
        <v>81.22000000000003</v>
      </c>
      <c r="O11" s="16">
        <v>0</v>
      </c>
      <c r="P11" s="16">
        <v>0</v>
      </c>
      <c r="Q11" s="16">
        <v>0</v>
      </c>
      <c r="R11" s="13">
        <v>0</v>
      </c>
      <c r="S11" s="16">
        <v>126.08</v>
      </c>
      <c r="T11" s="16" t="s">
        <v>36</v>
      </c>
      <c r="U11" s="16">
        <v>-6.709999999999994</v>
      </c>
      <c r="V11" s="16" t="s">
        <v>36</v>
      </c>
      <c r="W11" s="13">
        <v>2.5</v>
      </c>
      <c r="X11" s="16">
        <v>86</v>
      </c>
      <c r="Y11" s="16" t="s">
        <v>36</v>
      </c>
      <c r="Z11" s="16" t="s">
        <v>36</v>
      </c>
      <c r="AA11" s="16">
        <v>0</v>
      </c>
      <c r="AB11" s="13">
        <v>0</v>
      </c>
      <c r="AC11" s="16">
        <v>0</v>
      </c>
    </row>
    <row r="12" spans="1:29" s="18" customFormat="1" ht="30" customHeight="1">
      <c r="A12" s="12" t="s">
        <v>45</v>
      </c>
      <c r="B12" s="13" t="s">
        <v>34</v>
      </c>
      <c r="C12" s="13" t="s">
        <v>35</v>
      </c>
      <c r="D12" s="13" t="s">
        <v>35</v>
      </c>
      <c r="E12" s="14">
        <v>14500</v>
      </c>
      <c r="F12" s="14">
        <v>0</v>
      </c>
      <c r="G12" s="14">
        <v>0</v>
      </c>
      <c r="H12" s="14">
        <v>0</v>
      </c>
      <c r="I12" s="15">
        <v>0</v>
      </c>
      <c r="J12" s="16">
        <v>155</v>
      </c>
      <c r="K12" s="16">
        <v>155</v>
      </c>
      <c r="L12" s="16">
        <v>1400</v>
      </c>
      <c r="M12" s="16">
        <v>505.7</v>
      </c>
      <c r="N12" s="16">
        <v>894.3</v>
      </c>
      <c r="O12" s="16">
        <v>0</v>
      </c>
      <c r="P12" s="16">
        <v>0</v>
      </c>
      <c r="Q12" s="16">
        <v>0</v>
      </c>
      <c r="R12" s="13">
        <v>0</v>
      </c>
      <c r="S12" s="16">
        <v>0</v>
      </c>
      <c r="T12" s="16" t="s">
        <v>36</v>
      </c>
      <c r="U12" s="16">
        <v>1.3</v>
      </c>
      <c r="V12" s="16">
        <v>1.3</v>
      </c>
      <c r="W12" s="13">
        <v>0</v>
      </c>
      <c r="X12" s="16" t="s">
        <v>36</v>
      </c>
      <c r="Y12" s="16" t="s">
        <v>36</v>
      </c>
      <c r="Z12" s="16" t="s">
        <v>36</v>
      </c>
      <c r="AA12" s="16">
        <v>0</v>
      </c>
      <c r="AB12" s="13">
        <v>0</v>
      </c>
      <c r="AC12" s="16">
        <v>0</v>
      </c>
    </row>
    <row r="13" spans="1:29" s="18" customFormat="1" ht="30" customHeight="1">
      <c r="A13" s="12" t="s">
        <v>46</v>
      </c>
      <c r="B13" s="13" t="s">
        <v>34</v>
      </c>
      <c r="C13" s="13" t="s">
        <v>35</v>
      </c>
      <c r="D13" s="13" t="s">
        <v>35</v>
      </c>
      <c r="E13" s="14">
        <v>596106.12</v>
      </c>
      <c r="F13" s="14">
        <v>0</v>
      </c>
      <c r="G13" s="14">
        <v>0</v>
      </c>
      <c r="H13" s="14">
        <v>0</v>
      </c>
      <c r="I13" s="15">
        <v>17.77</v>
      </c>
      <c r="J13" s="16">
        <v>2135</v>
      </c>
      <c r="K13" s="16">
        <v>2034</v>
      </c>
      <c r="L13" s="16">
        <v>8461.66</v>
      </c>
      <c r="M13" s="16">
        <v>8202.38</v>
      </c>
      <c r="N13" s="16">
        <v>259.28000000000065</v>
      </c>
      <c r="O13" s="16">
        <v>891.56</v>
      </c>
      <c r="P13" s="16">
        <v>0</v>
      </c>
      <c r="Q13" s="16">
        <v>0</v>
      </c>
      <c r="R13" s="13">
        <v>0</v>
      </c>
      <c r="S13" s="17">
        <v>401.2</v>
      </c>
      <c r="T13" s="16">
        <v>151.9</v>
      </c>
      <c r="U13" s="16">
        <v>-208.44</v>
      </c>
      <c r="V13" s="16">
        <v>1162.97</v>
      </c>
      <c r="W13" s="13">
        <v>0</v>
      </c>
      <c r="X13" s="16">
        <v>161721</v>
      </c>
      <c r="Y13" s="16">
        <v>2</v>
      </c>
      <c r="Z13" s="16">
        <v>353</v>
      </c>
      <c r="AA13" s="16">
        <v>281</v>
      </c>
      <c r="AB13" s="13">
        <v>0</v>
      </c>
      <c r="AC13" s="16">
        <v>0</v>
      </c>
    </row>
    <row r="14" spans="1:29" s="18" customFormat="1" ht="30" customHeight="1">
      <c r="A14" s="12" t="s">
        <v>47</v>
      </c>
      <c r="B14" s="13" t="s">
        <v>34</v>
      </c>
      <c r="C14" s="13" t="s">
        <v>35</v>
      </c>
      <c r="D14" s="13" t="s">
        <v>35</v>
      </c>
      <c r="E14" s="14">
        <v>151246.27000000002</v>
      </c>
      <c r="F14" s="14">
        <v>0</v>
      </c>
      <c r="G14" s="14">
        <v>22345.21</v>
      </c>
      <c r="H14" s="14">
        <v>0</v>
      </c>
      <c r="I14" s="15">
        <v>3</v>
      </c>
      <c r="J14" s="16">
        <v>755</v>
      </c>
      <c r="K14" s="16">
        <v>706</v>
      </c>
      <c r="L14" s="16">
        <v>4290</v>
      </c>
      <c r="M14" s="16">
        <v>4490</v>
      </c>
      <c r="N14" s="16">
        <v>-200</v>
      </c>
      <c r="O14" s="16">
        <v>0</v>
      </c>
      <c r="P14" s="16">
        <v>0</v>
      </c>
      <c r="Q14" s="16">
        <v>686</v>
      </c>
      <c r="R14" s="13">
        <v>0</v>
      </c>
      <c r="S14" s="17">
        <v>120</v>
      </c>
      <c r="T14" s="16" t="s">
        <v>36</v>
      </c>
      <c r="U14" s="16">
        <v>0</v>
      </c>
      <c r="V14" s="16" t="s">
        <v>36</v>
      </c>
      <c r="W14" s="13">
        <v>0</v>
      </c>
      <c r="X14" s="16" t="s">
        <v>36</v>
      </c>
      <c r="Y14" s="16" t="s">
        <v>36</v>
      </c>
      <c r="Z14" s="16" t="s">
        <v>36</v>
      </c>
      <c r="AA14" s="16">
        <v>0</v>
      </c>
      <c r="AB14" s="13">
        <v>0</v>
      </c>
      <c r="AC14" s="16">
        <v>0</v>
      </c>
    </row>
    <row r="15" spans="1:29" s="18" customFormat="1" ht="30" customHeight="1">
      <c r="A15" s="12" t="s">
        <v>48</v>
      </c>
      <c r="B15" s="13" t="s">
        <v>35</v>
      </c>
      <c r="C15" s="13" t="s">
        <v>35</v>
      </c>
      <c r="D15" s="13" t="s">
        <v>35</v>
      </c>
      <c r="E15" s="14" t="s">
        <v>36</v>
      </c>
      <c r="F15" s="14" t="s">
        <v>36</v>
      </c>
      <c r="G15" s="14" t="s">
        <v>36</v>
      </c>
      <c r="H15" s="14" t="s">
        <v>36</v>
      </c>
      <c r="I15" s="15">
        <v>5.8</v>
      </c>
      <c r="J15" s="16">
        <v>1993</v>
      </c>
      <c r="K15" s="16">
        <v>1930</v>
      </c>
      <c r="L15" s="16">
        <v>8300</v>
      </c>
      <c r="M15" s="16">
        <v>6974</v>
      </c>
      <c r="N15" s="16">
        <v>1326</v>
      </c>
      <c r="O15" s="16">
        <v>0</v>
      </c>
      <c r="P15" s="16">
        <v>16653</v>
      </c>
      <c r="Q15" s="16">
        <v>17550</v>
      </c>
      <c r="R15" s="13">
        <v>0</v>
      </c>
      <c r="S15" s="17">
        <v>546</v>
      </c>
      <c r="T15" s="16" t="s">
        <v>36</v>
      </c>
      <c r="U15" s="16">
        <v>531</v>
      </c>
      <c r="V15" s="16">
        <v>2466</v>
      </c>
      <c r="W15" s="13">
        <v>0</v>
      </c>
      <c r="X15" s="16" t="s">
        <v>36</v>
      </c>
      <c r="Y15" s="16" t="s">
        <v>36</v>
      </c>
      <c r="Z15" s="16" t="s">
        <v>36</v>
      </c>
      <c r="AA15" s="16">
        <v>0</v>
      </c>
      <c r="AB15" s="13">
        <v>0</v>
      </c>
      <c r="AC15" s="16">
        <v>0</v>
      </c>
    </row>
    <row r="16" spans="1:29" s="18" customFormat="1" ht="30" customHeight="1">
      <c r="A16" s="12" t="s">
        <v>49</v>
      </c>
      <c r="B16" s="13" t="s">
        <v>34</v>
      </c>
      <c r="C16" s="13" t="s">
        <v>35</v>
      </c>
      <c r="D16" s="13" t="s">
        <v>36</v>
      </c>
      <c r="E16" s="14" t="s">
        <v>36</v>
      </c>
      <c r="F16" s="14" t="s">
        <v>36</v>
      </c>
      <c r="G16" s="14" t="s">
        <v>36</v>
      </c>
      <c r="H16" s="14" t="s">
        <v>36</v>
      </c>
      <c r="I16" s="15">
        <v>13.9</v>
      </c>
      <c r="J16" s="16">
        <v>5445</v>
      </c>
      <c r="K16" s="16">
        <v>5325</v>
      </c>
      <c r="L16" s="16">
        <v>31300</v>
      </c>
      <c r="M16" s="16">
        <v>30000</v>
      </c>
      <c r="N16" s="16">
        <v>1300</v>
      </c>
      <c r="O16" s="16">
        <v>0</v>
      </c>
      <c r="P16" s="16">
        <v>6000</v>
      </c>
      <c r="Q16" s="16">
        <v>6000</v>
      </c>
      <c r="R16" s="13">
        <v>0</v>
      </c>
      <c r="S16" s="17">
        <v>50</v>
      </c>
      <c r="T16" s="16" t="s">
        <v>36</v>
      </c>
      <c r="U16" s="16" t="s">
        <v>36</v>
      </c>
      <c r="V16" s="16" t="s">
        <v>36</v>
      </c>
      <c r="W16" s="16">
        <v>0</v>
      </c>
      <c r="X16" s="16">
        <v>12224</v>
      </c>
      <c r="Y16" s="16">
        <v>60</v>
      </c>
      <c r="Z16" s="16">
        <v>418915</v>
      </c>
      <c r="AA16" s="16" t="s">
        <v>36</v>
      </c>
      <c r="AB16" s="16">
        <v>0</v>
      </c>
      <c r="AC16" s="16">
        <v>0</v>
      </c>
    </row>
    <row r="17" spans="1:29" s="18" customFormat="1" ht="30" customHeight="1">
      <c r="A17" s="12" t="s">
        <v>50</v>
      </c>
      <c r="B17" s="13" t="s">
        <v>34</v>
      </c>
      <c r="C17" s="13" t="s">
        <v>35</v>
      </c>
      <c r="D17" s="13" t="s">
        <v>35</v>
      </c>
      <c r="E17" s="14">
        <v>980000</v>
      </c>
      <c r="F17" s="14">
        <v>0</v>
      </c>
      <c r="G17" s="14">
        <v>0</v>
      </c>
      <c r="H17" s="14">
        <v>0</v>
      </c>
      <c r="I17" s="15">
        <v>11.5</v>
      </c>
      <c r="J17" s="16">
        <v>2424</v>
      </c>
      <c r="K17" s="16">
        <v>2224</v>
      </c>
      <c r="L17" s="16">
        <v>24000</v>
      </c>
      <c r="M17" s="16">
        <v>24000</v>
      </c>
      <c r="N17" s="16">
        <v>0</v>
      </c>
      <c r="O17" s="16">
        <v>3500</v>
      </c>
      <c r="P17" s="16">
        <v>14700</v>
      </c>
      <c r="Q17" s="16">
        <v>15200</v>
      </c>
      <c r="R17" s="13">
        <v>1</v>
      </c>
      <c r="S17" s="17">
        <v>43</v>
      </c>
      <c r="T17" s="16" t="s">
        <v>36</v>
      </c>
      <c r="U17" s="16">
        <v>1957</v>
      </c>
      <c r="V17" s="16">
        <v>24980</v>
      </c>
      <c r="W17" s="13">
        <v>0</v>
      </c>
      <c r="X17" s="16">
        <v>81000</v>
      </c>
      <c r="Y17" s="16" t="s">
        <v>36</v>
      </c>
      <c r="Z17" s="16" t="s">
        <v>36</v>
      </c>
      <c r="AA17" s="16">
        <v>0</v>
      </c>
      <c r="AB17" s="13">
        <v>0</v>
      </c>
      <c r="AC17" s="16">
        <v>0</v>
      </c>
    </row>
    <row r="18" spans="1:29" s="18" customFormat="1" ht="30" customHeight="1">
      <c r="A18" s="12" t="s">
        <v>51</v>
      </c>
      <c r="B18" s="13" t="s">
        <v>34</v>
      </c>
      <c r="C18" s="13" t="s">
        <v>35</v>
      </c>
      <c r="D18" s="13" t="s">
        <v>35</v>
      </c>
      <c r="E18" s="14">
        <v>1363.95</v>
      </c>
      <c r="F18" s="14">
        <v>0</v>
      </c>
      <c r="G18" s="14">
        <v>0</v>
      </c>
      <c r="H18" s="14">
        <v>320.75</v>
      </c>
      <c r="I18" s="15">
        <v>1.8</v>
      </c>
      <c r="J18" s="16">
        <v>695</v>
      </c>
      <c r="K18" s="16">
        <v>624</v>
      </c>
      <c r="L18" s="16">
        <v>2765.65</v>
      </c>
      <c r="M18" s="16">
        <v>2228.35</v>
      </c>
      <c r="N18" s="16">
        <v>537.3000000000002</v>
      </c>
      <c r="O18" s="16">
        <v>936.7</v>
      </c>
      <c r="P18" s="16">
        <v>0</v>
      </c>
      <c r="Q18" s="16">
        <v>936</v>
      </c>
      <c r="R18" s="13">
        <v>0</v>
      </c>
      <c r="S18" s="17">
        <v>25.5</v>
      </c>
      <c r="T18" s="16" t="s">
        <v>36</v>
      </c>
      <c r="U18" s="16">
        <v>187.75</v>
      </c>
      <c r="V18" s="17">
        <v>213.25</v>
      </c>
      <c r="W18" s="13">
        <v>0</v>
      </c>
      <c r="X18" s="16">
        <v>503</v>
      </c>
      <c r="Y18" s="16" t="s">
        <v>36</v>
      </c>
      <c r="Z18" s="16">
        <v>25</v>
      </c>
      <c r="AA18" s="16">
        <v>7</v>
      </c>
      <c r="AB18" s="13">
        <v>0</v>
      </c>
      <c r="AC18" s="16">
        <v>0</v>
      </c>
    </row>
    <row r="19" spans="1:29" s="18" customFormat="1" ht="30" customHeight="1">
      <c r="A19" s="12" t="s">
        <v>52</v>
      </c>
      <c r="B19" s="13" t="s">
        <v>35</v>
      </c>
      <c r="C19" s="13" t="s">
        <v>35</v>
      </c>
      <c r="D19" s="13" t="s">
        <v>35</v>
      </c>
      <c r="E19" s="14">
        <v>208107.47</v>
      </c>
      <c r="F19" s="14">
        <v>0</v>
      </c>
      <c r="G19" s="14">
        <v>0</v>
      </c>
      <c r="H19" s="14">
        <v>0</v>
      </c>
      <c r="I19" s="15">
        <v>2</v>
      </c>
      <c r="J19" s="16">
        <v>308</v>
      </c>
      <c r="K19" s="16">
        <v>294.4</v>
      </c>
      <c r="L19" s="16">
        <v>1267</v>
      </c>
      <c r="M19" s="16">
        <v>1267</v>
      </c>
      <c r="N19" s="16">
        <v>0</v>
      </c>
      <c r="O19" s="16">
        <v>41</v>
      </c>
      <c r="P19" s="16">
        <v>2303.03</v>
      </c>
      <c r="Q19" s="16">
        <v>195.57</v>
      </c>
      <c r="R19" s="13">
        <v>0</v>
      </c>
      <c r="S19" s="17">
        <v>0</v>
      </c>
      <c r="T19" s="16" t="s">
        <v>36</v>
      </c>
      <c r="U19" s="16">
        <v>0</v>
      </c>
      <c r="V19" s="16" t="s">
        <v>36</v>
      </c>
      <c r="W19" s="13">
        <v>0</v>
      </c>
      <c r="X19" s="16" t="s">
        <v>36</v>
      </c>
      <c r="Y19" s="16" t="s">
        <v>36</v>
      </c>
      <c r="Z19" s="16" t="s">
        <v>36</v>
      </c>
      <c r="AA19" s="16">
        <v>0</v>
      </c>
      <c r="AB19" s="13">
        <v>0</v>
      </c>
      <c r="AC19" s="16">
        <v>0</v>
      </c>
    </row>
    <row r="20" spans="1:29" s="18" customFormat="1" ht="30" customHeight="1">
      <c r="A20" s="12" t="s">
        <v>53</v>
      </c>
      <c r="B20" s="13" t="s">
        <v>34</v>
      </c>
      <c r="C20" s="13" t="s">
        <v>35</v>
      </c>
      <c r="D20" s="13" t="s">
        <v>35</v>
      </c>
      <c r="E20" s="14">
        <v>0</v>
      </c>
      <c r="F20" s="14">
        <v>300000</v>
      </c>
      <c r="G20" s="14">
        <v>8000</v>
      </c>
      <c r="H20" s="14">
        <v>71000</v>
      </c>
      <c r="I20" s="15">
        <v>5</v>
      </c>
      <c r="J20" s="16">
        <v>3036</v>
      </c>
      <c r="K20" s="16">
        <v>2988</v>
      </c>
      <c r="L20" s="16">
        <v>10900</v>
      </c>
      <c r="M20" s="16">
        <v>7402.1</v>
      </c>
      <c r="N20" s="16">
        <v>3497.8999999999996</v>
      </c>
      <c r="O20" s="16">
        <v>700</v>
      </c>
      <c r="P20" s="16">
        <v>0</v>
      </c>
      <c r="Q20" s="16">
        <v>0</v>
      </c>
      <c r="R20" s="13">
        <v>0</v>
      </c>
      <c r="S20" s="16" t="s">
        <v>36</v>
      </c>
      <c r="T20" s="16" t="s">
        <v>36</v>
      </c>
      <c r="U20" s="16">
        <v>43</v>
      </c>
      <c r="V20" s="16">
        <v>84.24999999999999</v>
      </c>
      <c r="W20" s="13">
        <v>0</v>
      </c>
      <c r="X20" s="16">
        <v>0</v>
      </c>
      <c r="Y20" s="16">
        <v>0</v>
      </c>
      <c r="Z20" s="16" t="s">
        <v>36</v>
      </c>
      <c r="AA20" s="16">
        <v>0</v>
      </c>
      <c r="AB20" s="13">
        <v>0</v>
      </c>
      <c r="AC20" s="16">
        <v>0</v>
      </c>
    </row>
    <row r="21" spans="1:29" s="18" customFormat="1" ht="30" customHeight="1">
      <c r="A21" s="12" t="s">
        <v>54</v>
      </c>
      <c r="B21" s="13" t="s">
        <v>34</v>
      </c>
      <c r="C21" s="13" t="s">
        <v>35</v>
      </c>
      <c r="D21" s="13" t="s">
        <v>35</v>
      </c>
      <c r="E21" s="14">
        <v>24410.86</v>
      </c>
      <c r="F21" s="14">
        <v>0</v>
      </c>
      <c r="G21" s="14">
        <v>0</v>
      </c>
      <c r="H21" s="14">
        <v>0</v>
      </c>
      <c r="I21" s="15">
        <v>2</v>
      </c>
      <c r="J21" s="16">
        <v>1237</v>
      </c>
      <c r="K21" s="16">
        <v>1222</v>
      </c>
      <c r="L21" s="16">
        <v>4680</v>
      </c>
      <c r="M21" s="16">
        <v>4680</v>
      </c>
      <c r="N21" s="16">
        <v>0</v>
      </c>
      <c r="O21" s="16">
        <v>200</v>
      </c>
      <c r="P21" s="16">
        <v>0</v>
      </c>
      <c r="Q21" s="16">
        <v>0</v>
      </c>
      <c r="R21" s="13">
        <v>0</v>
      </c>
      <c r="S21" s="16" t="s">
        <v>36</v>
      </c>
      <c r="T21" s="16">
        <v>98</v>
      </c>
      <c r="U21" s="16" t="s">
        <v>36</v>
      </c>
      <c r="V21" s="16" t="s">
        <v>36</v>
      </c>
      <c r="W21" s="13" t="s">
        <v>36</v>
      </c>
      <c r="X21" s="16" t="s">
        <v>36</v>
      </c>
      <c r="Y21" s="16" t="s">
        <v>36</v>
      </c>
      <c r="Z21" s="16" t="s">
        <v>36</v>
      </c>
      <c r="AA21" s="16">
        <v>0</v>
      </c>
      <c r="AB21" s="13">
        <v>0</v>
      </c>
      <c r="AC21" s="16"/>
    </row>
    <row r="22" spans="1:29" s="18" customFormat="1" ht="30" customHeight="1">
      <c r="A22" s="12" t="s">
        <v>55</v>
      </c>
      <c r="B22" s="13" t="s">
        <v>35</v>
      </c>
      <c r="C22" s="13" t="s">
        <v>35</v>
      </c>
      <c r="D22" s="13" t="s">
        <v>35</v>
      </c>
      <c r="E22" s="14">
        <v>42016.74</v>
      </c>
      <c r="F22" s="14">
        <v>0</v>
      </c>
      <c r="G22" s="14">
        <v>69.54</v>
      </c>
      <c r="H22" s="14">
        <v>0</v>
      </c>
      <c r="I22" s="15">
        <v>1</v>
      </c>
      <c r="J22" s="16">
        <v>236.13</v>
      </c>
      <c r="K22" s="16">
        <v>220.63</v>
      </c>
      <c r="L22" s="16">
        <v>1006.3</v>
      </c>
      <c r="M22" s="16">
        <v>924.2</v>
      </c>
      <c r="N22" s="16">
        <v>82.09999999999991</v>
      </c>
      <c r="O22" s="16">
        <v>0</v>
      </c>
      <c r="P22" s="16">
        <v>0</v>
      </c>
      <c r="Q22" s="16">
        <v>0</v>
      </c>
      <c r="R22" s="13">
        <v>0</v>
      </c>
      <c r="S22" s="17">
        <v>13</v>
      </c>
      <c r="T22" s="16" t="s">
        <v>36</v>
      </c>
      <c r="U22" s="16">
        <v>24</v>
      </c>
      <c r="V22" s="16">
        <v>29.38</v>
      </c>
      <c r="W22" s="13">
        <v>0</v>
      </c>
      <c r="X22" s="16">
        <v>728</v>
      </c>
      <c r="Y22" s="16">
        <v>1</v>
      </c>
      <c r="Z22" s="16">
        <v>35</v>
      </c>
      <c r="AA22" s="16">
        <v>2</v>
      </c>
      <c r="AB22" s="13">
        <v>0</v>
      </c>
      <c r="AC22" s="16">
        <v>0</v>
      </c>
    </row>
    <row r="23" spans="1:29" s="18" customFormat="1" ht="30" customHeight="1">
      <c r="A23" s="12" t="s">
        <v>56</v>
      </c>
      <c r="B23" s="13" t="s">
        <v>34</v>
      </c>
      <c r="C23" s="13" t="s">
        <v>34</v>
      </c>
      <c r="D23" s="13" t="s">
        <v>34</v>
      </c>
      <c r="E23" s="14" t="s">
        <v>36</v>
      </c>
      <c r="F23" s="14" t="s">
        <v>36</v>
      </c>
      <c r="G23" s="14" t="s">
        <v>36</v>
      </c>
      <c r="H23" s="14" t="s">
        <v>36</v>
      </c>
      <c r="I23" s="15">
        <v>5</v>
      </c>
      <c r="J23" s="16">
        <v>2200</v>
      </c>
      <c r="K23" s="16">
        <v>2020</v>
      </c>
      <c r="L23" s="16">
        <v>12806</v>
      </c>
      <c r="M23" s="16">
        <v>11322</v>
      </c>
      <c r="N23" s="16">
        <v>1484</v>
      </c>
      <c r="O23" s="16">
        <v>50</v>
      </c>
      <c r="P23" s="16">
        <v>0</v>
      </c>
      <c r="Q23" s="16">
        <v>0</v>
      </c>
      <c r="R23" s="17">
        <v>1</v>
      </c>
      <c r="S23" s="16">
        <v>239.6</v>
      </c>
      <c r="T23" s="16" t="s">
        <v>36</v>
      </c>
      <c r="U23" s="16">
        <v>561</v>
      </c>
      <c r="V23" s="16">
        <v>2.48</v>
      </c>
      <c r="W23" s="13">
        <v>194</v>
      </c>
      <c r="X23" s="16">
        <v>1044</v>
      </c>
      <c r="Y23" s="16">
        <v>2</v>
      </c>
      <c r="Z23" s="16">
        <v>24</v>
      </c>
      <c r="AA23" s="16">
        <v>49</v>
      </c>
      <c r="AB23" s="13">
        <v>0</v>
      </c>
      <c r="AC23" s="16">
        <v>10</v>
      </c>
    </row>
    <row r="24" spans="1:29" s="18" customFormat="1" ht="30" customHeight="1">
      <c r="A24" s="12" t="s">
        <v>57</v>
      </c>
      <c r="B24" s="13" t="s">
        <v>34</v>
      </c>
      <c r="C24" s="13" t="s">
        <v>34</v>
      </c>
      <c r="D24" s="13" t="s">
        <v>34</v>
      </c>
      <c r="E24" s="14">
        <v>4400</v>
      </c>
      <c r="F24" s="14">
        <v>1800</v>
      </c>
      <c r="G24" s="14">
        <v>22000</v>
      </c>
      <c r="H24" s="14">
        <v>0</v>
      </c>
      <c r="I24" s="15">
        <v>1</v>
      </c>
      <c r="J24" s="16">
        <v>190</v>
      </c>
      <c r="K24" s="16">
        <v>163</v>
      </c>
      <c r="L24" s="16">
        <v>620</v>
      </c>
      <c r="M24" s="16">
        <v>500</v>
      </c>
      <c r="N24" s="16">
        <v>120</v>
      </c>
      <c r="O24" s="16">
        <v>350</v>
      </c>
      <c r="P24" s="16">
        <v>1100</v>
      </c>
      <c r="Q24" s="16">
        <v>1120</v>
      </c>
      <c r="R24" s="13">
        <v>0</v>
      </c>
      <c r="S24" s="17">
        <v>87</v>
      </c>
      <c r="T24" s="16">
        <v>250</v>
      </c>
      <c r="U24" s="16">
        <v>-16.099999999999994</v>
      </c>
      <c r="V24" s="16">
        <v>111.1</v>
      </c>
      <c r="W24" s="13">
        <v>0</v>
      </c>
      <c r="X24" s="16">
        <v>146</v>
      </c>
      <c r="Y24" s="16">
        <v>6</v>
      </c>
      <c r="Z24" s="16">
        <v>333</v>
      </c>
      <c r="AA24" s="16">
        <v>16</v>
      </c>
      <c r="AB24" s="13">
        <v>0</v>
      </c>
      <c r="AC24" s="16">
        <v>0</v>
      </c>
    </row>
    <row r="25" spans="1:29" s="18" customFormat="1" ht="30" customHeight="1">
      <c r="A25" s="12" t="s">
        <v>58</v>
      </c>
      <c r="B25" s="13" t="s">
        <v>35</v>
      </c>
      <c r="C25" s="13" t="s">
        <v>35</v>
      </c>
      <c r="D25" s="13" t="s">
        <v>35</v>
      </c>
      <c r="E25" s="14">
        <v>2000</v>
      </c>
      <c r="F25" s="14">
        <v>0</v>
      </c>
      <c r="G25" s="14">
        <v>1000</v>
      </c>
      <c r="H25" s="14">
        <v>1000</v>
      </c>
      <c r="I25" s="15">
        <v>3</v>
      </c>
      <c r="J25" s="16">
        <v>500</v>
      </c>
      <c r="K25" s="16">
        <v>470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3">
        <v>0</v>
      </c>
      <c r="S25" s="17">
        <v>0</v>
      </c>
      <c r="T25" s="16">
        <v>850</v>
      </c>
      <c r="U25" s="16">
        <v>5.7</v>
      </c>
      <c r="V25" s="16">
        <v>16</v>
      </c>
      <c r="W25" s="13">
        <v>0</v>
      </c>
      <c r="X25" s="16">
        <v>977</v>
      </c>
      <c r="Y25" s="16">
        <v>228</v>
      </c>
      <c r="Z25" s="16">
        <v>639</v>
      </c>
      <c r="AA25" s="16">
        <v>404</v>
      </c>
      <c r="AB25" s="13">
        <v>1</v>
      </c>
      <c r="AC25" s="16">
        <v>0</v>
      </c>
    </row>
    <row r="26" spans="1:29" s="18" customFormat="1" ht="30" customHeight="1">
      <c r="A26" s="12" t="s">
        <v>59</v>
      </c>
      <c r="B26" s="13" t="s">
        <v>34</v>
      </c>
      <c r="C26" s="13" t="s">
        <v>34</v>
      </c>
      <c r="D26" s="13" t="s">
        <v>34</v>
      </c>
      <c r="E26" s="14">
        <v>122409.65</v>
      </c>
      <c r="F26" s="14">
        <v>87685.87</v>
      </c>
      <c r="G26" s="14">
        <v>595901.32182</v>
      </c>
      <c r="H26" s="14">
        <v>5000</v>
      </c>
      <c r="I26" s="15">
        <v>17.9</v>
      </c>
      <c r="J26" s="16">
        <v>5881.64</v>
      </c>
      <c r="K26" s="16">
        <v>4546.82</v>
      </c>
      <c r="L26" s="16">
        <v>36372.310000000005</v>
      </c>
      <c r="M26" s="16">
        <v>25422.98</v>
      </c>
      <c r="N26" s="16">
        <v>10949.330000000005</v>
      </c>
      <c r="O26" s="16">
        <v>531</v>
      </c>
      <c r="P26" s="16">
        <v>0</v>
      </c>
      <c r="Q26" s="16">
        <v>0</v>
      </c>
      <c r="R26" s="17">
        <v>3</v>
      </c>
      <c r="S26" s="16">
        <v>1383.53</v>
      </c>
      <c r="T26" s="16" t="s">
        <v>36</v>
      </c>
      <c r="U26" s="16">
        <v>402.92999999999984</v>
      </c>
      <c r="V26" s="16">
        <v>2853.3500000000004</v>
      </c>
      <c r="W26" s="13">
        <v>0</v>
      </c>
      <c r="X26" s="16">
        <v>11509</v>
      </c>
      <c r="Y26" s="16">
        <v>4</v>
      </c>
      <c r="Z26" s="16">
        <v>18</v>
      </c>
      <c r="AA26" s="16">
        <v>3</v>
      </c>
      <c r="AB26" s="13">
        <v>0</v>
      </c>
      <c r="AC26" s="16">
        <v>0</v>
      </c>
    </row>
    <row r="27" spans="1:29" s="18" customFormat="1" ht="30" customHeight="1">
      <c r="A27" s="12" t="s">
        <v>60</v>
      </c>
      <c r="B27" s="13" t="s">
        <v>34</v>
      </c>
      <c r="C27" s="13" t="s">
        <v>34</v>
      </c>
      <c r="D27" s="13" t="s">
        <v>34</v>
      </c>
      <c r="E27" s="14">
        <v>209840</v>
      </c>
      <c r="F27" s="14">
        <v>0</v>
      </c>
      <c r="G27" s="14">
        <v>76750</v>
      </c>
      <c r="H27" s="14">
        <v>0</v>
      </c>
      <c r="I27" s="15">
        <v>7</v>
      </c>
      <c r="J27" s="16">
        <v>1257.5</v>
      </c>
      <c r="K27" s="16">
        <v>308</v>
      </c>
      <c r="L27" s="16">
        <v>5151.48</v>
      </c>
      <c r="M27" s="16">
        <v>4791.53</v>
      </c>
      <c r="N27" s="16">
        <v>359.9499999999998</v>
      </c>
      <c r="O27" s="16">
        <v>291.25</v>
      </c>
      <c r="P27" s="16">
        <v>0</v>
      </c>
      <c r="Q27" s="16">
        <v>0</v>
      </c>
      <c r="R27" s="13">
        <v>0</v>
      </c>
      <c r="S27" s="13">
        <v>0</v>
      </c>
      <c r="T27" s="16">
        <v>5082.78</v>
      </c>
      <c r="U27" s="16">
        <v>103.01</v>
      </c>
      <c r="V27" s="16" t="s">
        <v>36</v>
      </c>
      <c r="W27" s="13">
        <v>0</v>
      </c>
      <c r="X27" s="16">
        <v>749</v>
      </c>
      <c r="Y27" s="16">
        <v>7</v>
      </c>
      <c r="Z27" s="16">
        <v>76</v>
      </c>
      <c r="AA27" s="16">
        <v>69</v>
      </c>
      <c r="AB27" s="13">
        <v>0</v>
      </c>
      <c r="AC27" s="16">
        <v>0</v>
      </c>
    </row>
    <row r="28" spans="1:29" s="18" customFormat="1" ht="30" customHeight="1">
      <c r="A28" s="12" t="s">
        <v>61</v>
      </c>
      <c r="B28" s="13" t="s">
        <v>34</v>
      </c>
      <c r="C28" s="13" t="s">
        <v>35</v>
      </c>
      <c r="D28" s="13" t="s">
        <v>35</v>
      </c>
      <c r="E28" s="14">
        <v>24223</v>
      </c>
      <c r="F28" s="14">
        <v>36000</v>
      </c>
      <c r="G28" s="14">
        <v>0</v>
      </c>
      <c r="H28" s="14">
        <v>0</v>
      </c>
      <c r="I28" s="15">
        <v>4</v>
      </c>
      <c r="J28" s="16" t="s">
        <v>36</v>
      </c>
      <c r="K28" s="16" t="s">
        <v>36</v>
      </c>
      <c r="L28" s="16">
        <v>6000</v>
      </c>
      <c r="M28" s="16">
        <v>3708</v>
      </c>
      <c r="N28" s="16">
        <v>2300</v>
      </c>
      <c r="O28" s="16">
        <v>0</v>
      </c>
      <c r="P28" s="16">
        <v>0</v>
      </c>
      <c r="Q28" s="16">
        <v>0</v>
      </c>
      <c r="R28" s="13">
        <v>0</v>
      </c>
      <c r="S28" s="13">
        <v>0</v>
      </c>
      <c r="T28" s="16" t="s">
        <v>36</v>
      </c>
      <c r="U28" s="16">
        <v>61.5</v>
      </c>
      <c r="V28" s="16" t="s">
        <v>36</v>
      </c>
      <c r="W28" s="16">
        <v>17.3</v>
      </c>
      <c r="X28" s="13">
        <v>154</v>
      </c>
      <c r="Y28" s="16">
        <v>39</v>
      </c>
      <c r="Z28" s="13">
        <v>334</v>
      </c>
      <c r="AA28" s="16" t="s">
        <v>36</v>
      </c>
      <c r="AB28" s="16">
        <v>0</v>
      </c>
      <c r="AC28" s="13">
        <v>0</v>
      </c>
    </row>
    <row r="29" spans="1:29" s="18" customFormat="1" ht="30" customHeight="1">
      <c r="A29" s="12" t="s">
        <v>62</v>
      </c>
      <c r="B29" s="13" t="s">
        <v>63</v>
      </c>
      <c r="C29" s="13" t="s">
        <v>35</v>
      </c>
      <c r="D29" s="13" t="s">
        <v>35</v>
      </c>
      <c r="E29" s="14">
        <v>3932.15</v>
      </c>
      <c r="F29" s="14">
        <v>19827.309999999998</v>
      </c>
      <c r="G29" s="14">
        <v>787.02</v>
      </c>
      <c r="H29" s="14">
        <v>0</v>
      </c>
      <c r="I29" s="15">
        <v>1</v>
      </c>
      <c r="J29" s="16">
        <v>164</v>
      </c>
      <c r="K29" s="16">
        <v>98</v>
      </c>
      <c r="L29" s="16">
        <v>399.3</v>
      </c>
      <c r="M29" s="16">
        <v>319.08000000000004</v>
      </c>
      <c r="N29" s="16">
        <v>80.21999999999997</v>
      </c>
      <c r="O29" s="16">
        <v>73.81</v>
      </c>
      <c r="P29" s="16">
        <v>0</v>
      </c>
      <c r="Q29" s="16">
        <v>0</v>
      </c>
      <c r="R29" s="13">
        <v>0</v>
      </c>
      <c r="S29" s="13">
        <v>0</v>
      </c>
      <c r="T29" s="16" t="s">
        <v>36</v>
      </c>
      <c r="U29" s="16">
        <v>11.35</v>
      </c>
      <c r="V29" s="16" t="s">
        <v>36</v>
      </c>
      <c r="W29" s="13">
        <v>0</v>
      </c>
      <c r="X29" s="16">
        <v>0</v>
      </c>
      <c r="Y29" s="16">
        <v>200</v>
      </c>
      <c r="Z29" s="16">
        <v>89</v>
      </c>
      <c r="AA29" s="16">
        <v>0</v>
      </c>
      <c r="AB29" s="13">
        <v>0</v>
      </c>
      <c r="AC29" s="16">
        <v>0</v>
      </c>
    </row>
    <row r="30" spans="1:29" s="18" customFormat="1" ht="30" customHeight="1">
      <c r="A30" s="12" t="s">
        <v>64</v>
      </c>
      <c r="B30" s="13" t="s">
        <v>34</v>
      </c>
      <c r="C30" s="13" t="s">
        <v>34</v>
      </c>
      <c r="D30" s="13" t="s">
        <v>35</v>
      </c>
      <c r="E30" s="14">
        <v>8000</v>
      </c>
      <c r="F30" s="14">
        <v>2000</v>
      </c>
      <c r="G30" s="14">
        <v>3538</v>
      </c>
      <c r="H30" s="14">
        <v>0</v>
      </c>
      <c r="I30" s="15">
        <v>4.5</v>
      </c>
      <c r="J30" s="16">
        <v>1408.81</v>
      </c>
      <c r="K30" s="16">
        <v>1238.81</v>
      </c>
      <c r="L30" s="16">
        <v>3800</v>
      </c>
      <c r="M30" s="16">
        <v>2100</v>
      </c>
      <c r="N30" s="16">
        <v>1700</v>
      </c>
      <c r="O30" s="16">
        <v>100</v>
      </c>
      <c r="P30" s="16">
        <v>700</v>
      </c>
      <c r="Q30" s="16" t="s">
        <v>36</v>
      </c>
      <c r="R30" s="13">
        <v>0</v>
      </c>
      <c r="S30" s="16">
        <v>21.7</v>
      </c>
      <c r="T30" s="16">
        <v>2641.32</v>
      </c>
      <c r="U30" s="16">
        <v>90.51</v>
      </c>
      <c r="V30" s="16">
        <v>170.15</v>
      </c>
      <c r="W30" s="13">
        <v>8.5</v>
      </c>
      <c r="X30" s="16">
        <v>3</v>
      </c>
      <c r="Y30" s="16">
        <v>24</v>
      </c>
      <c r="Z30" s="16">
        <v>229</v>
      </c>
      <c r="AA30" s="16">
        <v>62</v>
      </c>
      <c r="AB30" s="13">
        <v>0</v>
      </c>
      <c r="AC30" s="16">
        <v>0</v>
      </c>
    </row>
    <row r="31" spans="1:29" s="18" customFormat="1" ht="30" customHeight="1">
      <c r="A31" s="12" t="s">
        <v>65</v>
      </c>
      <c r="B31" s="13" t="s">
        <v>34</v>
      </c>
      <c r="C31" s="13" t="s">
        <v>36</v>
      </c>
      <c r="D31" s="13" t="s">
        <v>35</v>
      </c>
      <c r="E31" s="14" t="s">
        <v>36</v>
      </c>
      <c r="F31" s="14" t="s">
        <v>36</v>
      </c>
      <c r="G31" s="14" t="s">
        <v>36</v>
      </c>
      <c r="H31" s="14" t="s">
        <v>36</v>
      </c>
      <c r="I31" s="15">
        <v>0.5</v>
      </c>
      <c r="J31" s="16">
        <v>280</v>
      </c>
      <c r="K31" s="16">
        <v>280</v>
      </c>
      <c r="L31" s="16">
        <v>1700</v>
      </c>
      <c r="M31" s="16">
        <v>1660</v>
      </c>
      <c r="N31" s="16">
        <v>40</v>
      </c>
      <c r="O31" s="16">
        <v>0</v>
      </c>
      <c r="P31" s="16">
        <v>0</v>
      </c>
      <c r="Q31" s="16">
        <v>0</v>
      </c>
      <c r="R31" s="13">
        <v>0</v>
      </c>
      <c r="S31" s="13">
        <v>0</v>
      </c>
      <c r="T31" s="16">
        <v>0</v>
      </c>
      <c r="U31" s="16">
        <v>10.01</v>
      </c>
      <c r="V31" s="16" t="s">
        <v>36</v>
      </c>
      <c r="W31" s="16">
        <v>0</v>
      </c>
      <c r="X31" s="13" t="s">
        <v>36</v>
      </c>
      <c r="Y31" s="16" t="s">
        <v>36</v>
      </c>
      <c r="Z31" s="13" t="s">
        <v>36</v>
      </c>
      <c r="AA31" s="16" t="s">
        <v>36</v>
      </c>
      <c r="AB31" s="16">
        <v>0</v>
      </c>
      <c r="AC31" s="13">
        <v>0</v>
      </c>
    </row>
    <row r="32" spans="1:29" s="18" customFormat="1" ht="30" customHeight="1">
      <c r="A32" s="12" t="s">
        <v>66</v>
      </c>
      <c r="B32" s="13" t="s">
        <v>34</v>
      </c>
      <c r="C32" s="13" t="s">
        <v>34</v>
      </c>
      <c r="D32" s="13" t="s">
        <v>35</v>
      </c>
      <c r="E32" s="14" t="s">
        <v>36</v>
      </c>
      <c r="F32" s="14" t="s">
        <v>36</v>
      </c>
      <c r="G32" s="14" t="s">
        <v>36</v>
      </c>
      <c r="H32" s="14" t="s">
        <v>36</v>
      </c>
      <c r="I32" s="15">
        <v>1</v>
      </c>
      <c r="J32" s="16">
        <v>123</v>
      </c>
      <c r="K32" s="16">
        <v>103</v>
      </c>
      <c r="L32" s="16">
        <v>719</v>
      </c>
      <c r="M32" s="16">
        <v>663.23</v>
      </c>
      <c r="N32" s="16">
        <v>55.76999999999998</v>
      </c>
      <c r="O32" s="16">
        <v>50</v>
      </c>
      <c r="P32" s="16">
        <v>0</v>
      </c>
      <c r="Q32" s="16">
        <v>0</v>
      </c>
      <c r="R32" s="13">
        <v>0</v>
      </c>
      <c r="S32" s="13">
        <v>16</v>
      </c>
      <c r="T32" s="16" t="s">
        <v>36</v>
      </c>
      <c r="U32" s="16">
        <v>-145.35</v>
      </c>
      <c r="V32" s="16">
        <v>9.649999999999999</v>
      </c>
      <c r="W32" s="13">
        <v>139</v>
      </c>
      <c r="X32" s="16">
        <v>66</v>
      </c>
      <c r="Y32" s="16">
        <v>0</v>
      </c>
      <c r="Z32" s="16">
        <v>0</v>
      </c>
      <c r="AA32" s="16">
        <v>0</v>
      </c>
      <c r="AB32" s="13">
        <v>0</v>
      </c>
      <c r="AC32" s="16">
        <v>0</v>
      </c>
    </row>
    <row r="33" spans="1:29" s="18" customFormat="1" ht="30" customHeight="1">
      <c r="A33" s="12" t="s">
        <v>67</v>
      </c>
      <c r="B33" s="13" t="s">
        <v>35</v>
      </c>
      <c r="C33" s="13" t="s">
        <v>35</v>
      </c>
      <c r="D33" s="13" t="s">
        <v>35</v>
      </c>
      <c r="E33" s="14" t="s">
        <v>36</v>
      </c>
      <c r="F33" s="14" t="s">
        <v>36</v>
      </c>
      <c r="G33" s="14" t="s">
        <v>36</v>
      </c>
      <c r="H33" s="14" t="s">
        <v>36</v>
      </c>
      <c r="I33" s="15">
        <v>0.1</v>
      </c>
      <c r="J33" s="16">
        <v>185.36</v>
      </c>
      <c r="K33" s="16">
        <v>185.36</v>
      </c>
      <c r="L33" s="16">
        <v>792</v>
      </c>
      <c r="M33" s="16">
        <v>535.5</v>
      </c>
      <c r="N33" s="16">
        <v>256.5</v>
      </c>
      <c r="O33" s="16">
        <v>0</v>
      </c>
      <c r="P33" s="16">
        <v>0</v>
      </c>
      <c r="Q33" s="16">
        <v>0</v>
      </c>
      <c r="R33" s="13">
        <v>0</v>
      </c>
      <c r="S33" s="13">
        <v>0</v>
      </c>
      <c r="T33" s="16" t="s">
        <v>36</v>
      </c>
      <c r="U33" s="16">
        <v>80.7</v>
      </c>
      <c r="V33" s="16" t="s">
        <v>36</v>
      </c>
      <c r="W33" s="13">
        <v>0</v>
      </c>
      <c r="X33" s="16">
        <v>0</v>
      </c>
      <c r="Y33" s="16">
        <v>0</v>
      </c>
      <c r="Z33" s="16">
        <v>0</v>
      </c>
      <c r="AA33" s="16">
        <v>0</v>
      </c>
      <c r="AB33" s="13">
        <v>0</v>
      </c>
      <c r="AC33" s="16">
        <v>0</v>
      </c>
    </row>
    <row r="34" spans="1:29" s="18" customFormat="1" ht="30" customHeight="1">
      <c r="A34" s="12" t="s">
        <v>68</v>
      </c>
      <c r="B34" s="13" t="s">
        <v>34</v>
      </c>
      <c r="C34" s="13" t="s">
        <v>35</v>
      </c>
      <c r="D34" s="13" t="s">
        <v>35</v>
      </c>
      <c r="E34" s="14">
        <v>13004</v>
      </c>
      <c r="F34" s="14">
        <v>0</v>
      </c>
      <c r="G34" s="14">
        <v>0</v>
      </c>
      <c r="H34" s="14">
        <v>2000</v>
      </c>
      <c r="I34" s="15">
        <v>1.5</v>
      </c>
      <c r="J34" s="16">
        <v>563</v>
      </c>
      <c r="K34" s="16">
        <v>527</v>
      </c>
      <c r="L34" s="16">
        <v>1779</v>
      </c>
      <c r="M34" s="16">
        <v>1515.1999999999998</v>
      </c>
      <c r="N34" s="16">
        <v>263.8000000000002</v>
      </c>
      <c r="O34" s="16">
        <v>0</v>
      </c>
      <c r="P34" s="16">
        <v>0</v>
      </c>
      <c r="Q34" s="16">
        <v>0</v>
      </c>
      <c r="R34" s="13">
        <v>0</v>
      </c>
      <c r="S34" s="13">
        <v>0</v>
      </c>
      <c r="T34" s="16">
        <v>1100</v>
      </c>
      <c r="U34" s="16">
        <v>104.1</v>
      </c>
      <c r="V34" s="16" t="s">
        <v>36</v>
      </c>
      <c r="W34" s="13">
        <v>0</v>
      </c>
      <c r="X34" s="16">
        <v>726</v>
      </c>
      <c r="Y34" s="16">
        <v>44</v>
      </c>
      <c r="Z34" s="16">
        <v>254</v>
      </c>
      <c r="AA34" s="16">
        <v>131</v>
      </c>
      <c r="AB34" s="13">
        <v>0</v>
      </c>
      <c r="AC34" s="16">
        <v>800</v>
      </c>
    </row>
    <row r="35" spans="1:29" s="18" customFormat="1" ht="30" customHeight="1">
      <c r="A35" s="12" t="s">
        <v>69</v>
      </c>
      <c r="B35" s="13" t="s">
        <v>34</v>
      </c>
      <c r="C35" s="13" t="s">
        <v>35</v>
      </c>
      <c r="D35" s="13" t="s">
        <v>35</v>
      </c>
      <c r="E35" s="14">
        <v>2000</v>
      </c>
      <c r="F35" s="14">
        <v>0</v>
      </c>
      <c r="G35" s="14">
        <v>14688</v>
      </c>
      <c r="H35" s="14">
        <v>0</v>
      </c>
      <c r="I35" s="15">
        <v>3</v>
      </c>
      <c r="J35" s="16">
        <v>360</v>
      </c>
      <c r="K35" s="16">
        <v>300</v>
      </c>
      <c r="L35" s="16">
        <v>1675</v>
      </c>
      <c r="M35" s="16">
        <v>1675</v>
      </c>
      <c r="N35" s="16">
        <v>0</v>
      </c>
      <c r="O35" s="16">
        <v>0</v>
      </c>
      <c r="P35" s="16">
        <v>255</v>
      </c>
      <c r="Q35" s="16">
        <v>503</v>
      </c>
      <c r="R35" s="13">
        <v>0</v>
      </c>
      <c r="S35" s="13">
        <v>17</v>
      </c>
      <c r="T35" s="16" t="s">
        <v>36</v>
      </c>
      <c r="U35" s="16">
        <v>317</v>
      </c>
      <c r="V35" s="16">
        <v>55</v>
      </c>
      <c r="W35" s="13">
        <v>0</v>
      </c>
      <c r="X35" s="16">
        <v>311</v>
      </c>
      <c r="Y35" s="16">
        <v>0</v>
      </c>
      <c r="Z35" s="16">
        <v>0</v>
      </c>
      <c r="AA35" s="16">
        <v>0</v>
      </c>
      <c r="AB35" s="13">
        <v>0</v>
      </c>
      <c r="AC35" s="16">
        <v>0</v>
      </c>
    </row>
    <row r="36" spans="1:29" s="18" customFormat="1" ht="30" customHeight="1">
      <c r="A36" s="12" t="s">
        <v>70</v>
      </c>
      <c r="B36" s="13" t="s">
        <v>34</v>
      </c>
      <c r="C36" s="13" t="s">
        <v>35</v>
      </c>
      <c r="D36" s="13" t="s">
        <v>35</v>
      </c>
      <c r="E36" s="14" t="s">
        <v>36</v>
      </c>
      <c r="F36" s="14" t="s">
        <v>36</v>
      </c>
      <c r="G36" s="14" t="s">
        <v>36</v>
      </c>
      <c r="H36" s="14" t="s">
        <v>36</v>
      </c>
      <c r="I36" s="15">
        <v>1</v>
      </c>
      <c r="J36" s="16">
        <v>0</v>
      </c>
      <c r="K36" s="16">
        <v>0</v>
      </c>
      <c r="L36" s="16">
        <v>3594</v>
      </c>
      <c r="M36" s="16">
        <v>2934</v>
      </c>
      <c r="N36" s="16">
        <v>660</v>
      </c>
      <c r="O36" s="16">
        <v>0</v>
      </c>
      <c r="P36" s="16">
        <v>0</v>
      </c>
      <c r="Q36" s="16">
        <v>0</v>
      </c>
      <c r="R36" s="13">
        <v>0</v>
      </c>
      <c r="S36" s="17">
        <v>36</v>
      </c>
      <c r="T36" s="16" t="s">
        <v>36</v>
      </c>
      <c r="U36" s="16">
        <v>-28.3</v>
      </c>
      <c r="V36" s="16">
        <v>48</v>
      </c>
      <c r="W36" s="13">
        <v>0</v>
      </c>
      <c r="X36" s="16">
        <v>569</v>
      </c>
      <c r="Y36" s="16">
        <v>136</v>
      </c>
      <c r="Z36" s="16">
        <v>643</v>
      </c>
      <c r="AA36" s="16">
        <v>0</v>
      </c>
      <c r="AB36" s="13">
        <v>0</v>
      </c>
      <c r="AC36" s="16">
        <v>0</v>
      </c>
    </row>
    <row r="37" spans="1:29" s="18" customFormat="1" ht="30" customHeight="1">
      <c r="A37" s="12" t="s">
        <v>71</v>
      </c>
      <c r="B37" s="13" t="s">
        <v>34</v>
      </c>
      <c r="C37" s="13" t="s">
        <v>34</v>
      </c>
      <c r="D37" s="13" t="s">
        <v>35</v>
      </c>
      <c r="E37" s="14" t="s">
        <v>36</v>
      </c>
      <c r="F37" s="14" t="s">
        <v>36</v>
      </c>
      <c r="G37" s="14" t="s">
        <v>36</v>
      </c>
      <c r="H37" s="14" t="s">
        <v>36</v>
      </c>
      <c r="I37" s="15">
        <v>2</v>
      </c>
      <c r="J37" s="16">
        <v>0</v>
      </c>
      <c r="K37" s="16">
        <v>0</v>
      </c>
      <c r="L37" s="16">
        <v>1500</v>
      </c>
      <c r="M37" s="16">
        <v>1174.17</v>
      </c>
      <c r="N37" s="16">
        <v>325.8299999999999</v>
      </c>
      <c r="O37" s="16">
        <v>0</v>
      </c>
      <c r="P37" s="16">
        <v>0</v>
      </c>
      <c r="Q37" s="16">
        <v>0</v>
      </c>
      <c r="R37" s="13">
        <v>0</v>
      </c>
      <c r="S37" s="17">
        <v>0</v>
      </c>
      <c r="T37" s="16" t="s">
        <v>36</v>
      </c>
      <c r="U37" s="16">
        <v>11</v>
      </c>
      <c r="V37" s="16">
        <v>13</v>
      </c>
      <c r="W37" s="13">
        <v>0</v>
      </c>
      <c r="X37" s="16">
        <v>125</v>
      </c>
      <c r="Y37" s="16">
        <v>14</v>
      </c>
      <c r="Z37" s="16">
        <v>310</v>
      </c>
      <c r="AA37" s="16">
        <v>3</v>
      </c>
      <c r="AB37" s="13">
        <v>0</v>
      </c>
      <c r="AC37" s="16">
        <v>0</v>
      </c>
    </row>
    <row r="38" spans="1:29" s="18" customFormat="1" ht="30" customHeight="1">
      <c r="A38" s="12" t="s">
        <v>72</v>
      </c>
      <c r="B38" s="13" t="s">
        <v>34</v>
      </c>
      <c r="C38" s="13" t="s">
        <v>35</v>
      </c>
      <c r="D38" s="13" t="s">
        <v>34</v>
      </c>
      <c r="E38" s="14">
        <v>10860</v>
      </c>
      <c r="F38" s="14">
        <v>0</v>
      </c>
      <c r="G38" s="14">
        <v>40000</v>
      </c>
      <c r="H38" s="14">
        <v>0</v>
      </c>
      <c r="I38" s="15">
        <v>0</v>
      </c>
      <c r="J38" s="16">
        <v>700</v>
      </c>
      <c r="K38" s="16">
        <v>470</v>
      </c>
      <c r="L38" s="16">
        <v>3200</v>
      </c>
      <c r="M38" s="16">
        <v>3200</v>
      </c>
      <c r="N38" s="16">
        <v>0</v>
      </c>
      <c r="O38" s="16">
        <v>0</v>
      </c>
      <c r="P38" s="16">
        <v>0</v>
      </c>
      <c r="Q38" s="16">
        <v>0</v>
      </c>
      <c r="R38" s="13">
        <v>0</v>
      </c>
      <c r="S38" s="13">
        <v>30</v>
      </c>
      <c r="T38" s="16">
        <v>50</v>
      </c>
      <c r="U38" s="16">
        <v>60</v>
      </c>
      <c r="V38" s="16">
        <v>150</v>
      </c>
      <c r="W38" s="13">
        <v>0</v>
      </c>
      <c r="X38" s="16">
        <v>40</v>
      </c>
      <c r="Y38" s="16">
        <v>12</v>
      </c>
      <c r="Z38" s="16">
        <v>30</v>
      </c>
      <c r="AA38" s="16">
        <v>25</v>
      </c>
      <c r="AB38" s="13">
        <v>0</v>
      </c>
      <c r="AC38" s="16">
        <v>25</v>
      </c>
    </row>
    <row r="39" spans="1:29" s="18" customFormat="1" ht="30" customHeight="1">
      <c r="A39" s="12" t="s">
        <v>73</v>
      </c>
      <c r="B39" s="13" t="s">
        <v>34</v>
      </c>
      <c r="C39" s="13" t="s">
        <v>34</v>
      </c>
      <c r="D39" s="13" t="s">
        <v>35</v>
      </c>
      <c r="E39" s="14">
        <v>15000</v>
      </c>
      <c r="F39" s="14">
        <v>10000</v>
      </c>
      <c r="G39" s="14">
        <v>17000</v>
      </c>
      <c r="H39" s="14">
        <v>0</v>
      </c>
      <c r="I39" s="15">
        <v>2</v>
      </c>
      <c r="J39" s="16">
        <v>1244</v>
      </c>
      <c r="K39" s="16">
        <v>1244</v>
      </c>
      <c r="L39" s="16">
        <v>8954</v>
      </c>
      <c r="M39" s="16">
        <v>7460.3</v>
      </c>
      <c r="N39" s="16">
        <v>1493.6999999999998</v>
      </c>
      <c r="O39" s="16">
        <v>0</v>
      </c>
      <c r="P39" s="16">
        <v>0</v>
      </c>
      <c r="Q39" s="16">
        <v>0</v>
      </c>
      <c r="R39" s="13">
        <v>0</v>
      </c>
      <c r="S39" s="16">
        <v>162.59</v>
      </c>
      <c r="T39" s="16">
        <v>1000</v>
      </c>
      <c r="U39" s="16">
        <v>257.71000000000004</v>
      </c>
      <c r="V39" s="16">
        <v>420.3</v>
      </c>
      <c r="W39" s="13">
        <v>0</v>
      </c>
      <c r="X39" s="16">
        <v>42</v>
      </c>
      <c r="Y39" s="16">
        <v>1</v>
      </c>
      <c r="Z39" s="16">
        <v>3</v>
      </c>
      <c r="AA39" s="16">
        <v>2</v>
      </c>
      <c r="AB39" s="13">
        <v>0</v>
      </c>
      <c r="AC39" s="16">
        <v>0</v>
      </c>
    </row>
    <row r="40" spans="1:29" s="18" customFormat="1" ht="30" customHeight="1">
      <c r="A40" s="12" t="s">
        <v>74</v>
      </c>
      <c r="B40" s="13" t="s">
        <v>34</v>
      </c>
      <c r="C40" s="13" t="s">
        <v>35</v>
      </c>
      <c r="D40" s="13" t="s">
        <v>35</v>
      </c>
      <c r="E40" s="14">
        <v>10601</v>
      </c>
      <c r="F40" s="14">
        <v>0</v>
      </c>
      <c r="G40" s="14">
        <v>0</v>
      </c>
      <c r="H40" s="14">
        <v>435</v>
      </c>
      <c r="I40" s="15">
        <v>3</v>
      </c>
      <c r="J40" s="16">
        <v>145</v>
      </c>
      <c r="K40" s="16">
        <v>40</v>
      </c>
      <c r="L40" s="16">
        <v>297</v>
      </c>
      <c r="M40" s="16">
        <v>267</v>
      </c>
      <c r="N40" s="16">
        <v>30</v>
      </c>
      <c r="O40" s="16">
        <v>0</v>
      </c>
      <c r="P40" s="16">
        <v>0</v>
      </c>
      <c r="Q40" s="16">
        <v>0</v>
      </c>
      <c r="R40" s="13">
        <v>0</v>
      </c>
      <c r="S40" s="13">
        <v>10</v>
      </c>
      <c r="T40" s="16">
        <v>320</v>
      </c>
      <c r="U40" s="16">
        <v>80</v>
      </c>
      <c r="V40" s="16">
        <v>92</v>
      </c>
      <c r="W40" s="13">
        <v>0</v>
      </c>
      <c r="X40" s="16">
        <v>80</v>
      </c>
      <c r="Y40" s="16">
        <v>57</v>
      </c>
      <c r="Z40" s="16">
        <v>102</v>
      </c>
      <c r="AA40" s="16">
        <v>120</v>
      </c>
      <c r="AB40" s="13">
        <v>1</v>
      </c>
      <c r="AC40" s="16">
        <v>7000</v>
      </c>
    </row>
    <row r="41" spans="1:29" s="18" customFormat="1" ht="30" customHeight="1">
      <c r="A41" s="12" t="s">
        <v>75</v>
      </c>
      <c r="B41" s="13" t="s">
        <v>34</v>
      </c>
      <c r="C41" s="13" t="s">
        <v>34</v>
      </c>
      <c r="D41" s="13" t="s">
        <v>35</v>
      </c>
      <c r="E41" s="14">
        <v>0</v>
      </c>
      <c r="F41" s="14">
        <v>0</v>
      </c>
      <c r="G41" s="14">
        <v>3000</v>
      </c>
      <c r="H41" s="14">
        <v>0</v>
      </c>
      <c r="I41" s="15">
        <v>2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7">
        <v>1</v>
      </c>
      <c r="S41" s="16">
        <v>26.37</v>
      </c>
      <c r="T41" s="16" t="s">
        <v>76</v>
      </c>
      <c r="U41" s="16">
        <v>5.98</v>
      </c>
      <c r="V41" s="16">
        <v>22.15</v>
      </c>
      <c r="W41" s="13">
        <v>0</v>
      </c>
      <c r="X41" s="16">
        <v>8</v>
      </c>
      <c r="Y41" s="16">
        <v>0</v>
      </c>
      <c r="Z41" s="16">
        <v>0</v>
      </c>
      <c r="AA41" s="16">
        <v>0</v>
      </c>
      <c r="AB41" s="13">
        <v>0</v>
      </c>
      <c r="AC41" s="16">
        <v>0</v>
      </c>
    </row>
    <row r="42" spans="1:29" s="18" customFormat="1" ht="30" customHeight="1">
      <c r="A42" s="12" t="s">
        <v>77</v>
      </c>
      <c r="B42" s="13" t="s">
        <v>34</v>
      </c>
      <c r="C42" s="13" t="s">
        <v>34</v>
      </c>
      <c r="D42" s="13" t="s">
        <v>35</v>
      </c>
      <c r="E42" s="14" t="s">
        <v>36</v>
      </c>
      <c r="F42" s="14" t="s">
        <v>36</v>
      </c>
      <c r="G42" s="14" t="s">
        <v>36</v>
      </c>
      <c r="H42" s="14" t="s">
        <v>36</v>
      </c>
      <c r="I42" s="15">
        <v>1.8</v>
      </c>
      <c r="J42" s="16">
        <v>1010</v>
      </c>
      <c r="K42" s="16">
        <v>900</v>
      </c>
      <c r="L42" s="16">
        <v>4993</v>
      </c>
      <c r="M42" s="16">
        <v>4360</v>
      </c>
      <c r="N42" s="16">
        <v>633</v>
      </c>
      <c r="O42" s="16">
        <v>0</v>
      </c>
      <c r="P42" s="16">
        <v>0</v>
      </c>
      <c r="Q42" s="16">
        <v>0</v>
      </c>
      <c r="R42" s="13">
        <v>3</v>
      </c>
      <c r="S42" s="17">
        <v>191</v>
      </c>
      <c r="T42" s="16">
        <v>124.55</v>
      </c>
      <c r="U42" s="16">
        <v>176.25</v>
      </c>
      <c r="V42" s="16">
        <v>379.20000000000005</v>
      </c>
      <c r="W42" s="13">
        <v>12.25</v>
      </c>
      <c r="X42" s="16">
        <v>121</v>
      </c>
      <c r="Y42" s="16">
        <v>12</v>
      </c>
      <c r="Z42" s="16">
        <v>8</v>
      </c>
      <c r="AA42" s="16">
        <v>2</v>
      </c>
      <c r="AB42" s="13">
        <v>0</v>
      </c>
      <c r="AC42" s="16">
        <v>0</v>
      </c>
    </row>
    <row r="43" spans="1:29" s="18" customFormat="1" ht="30" customHeight="1">
      <c r="A43" s="12" t="s">
        <v>78</v>
      </c>
      <c r="B43" s="13" t="s">
        <v>34</v>
      </c>
      <c r="C43" s="13" t="s">
        <v>35</v>
      </c>
      <c r="D43" s="13" t="s">
        <v>35</v>
      </c>
      <c r="E43" s="14" t="s">
        <v>36</v>
      </c>
      <c r="F43" s="14" t="s">
        <v>36</v>
      </c>
      <c r="G43" s="14" t="s">
        <v>36</v>
      </c>
      <c r="H43" s="14" t="s">
        <v>36</v>
      </c>
      <c r="I43" s="15">
        <v>1</v>
      </c>
      <c r="J43" s="16">
        <v>69.4</v>
      </c>
      <c r="K43" s="16">
        <v>31.43</v>
      </c>
      <c r="L43" s="16">
        <v>384.3</v>
      </c>
      <c r="M43" s="16">
        <v>0</v>
      </c>
      <c r="N43" s="16">
        <v>384.3</v>
      </c>
      <c r="O43" s="16">
        <v>0</v>
      </c>
      <c r="P43" s="16">
        <v>0</v>
      </c>
      <c r="Q43" s="16">
        <v>0</v>
      </c>
      <c r="R43" s="13">
        <v>0</v>
      </c>
      <c r="S43" s="17">
        <v>191</v>
      </c>
      <c r="T43" s="16" t="s">
        <v>36</v>
      </c>
      <c r="U43" s="16">
        <v>5.8199999999999985</v>
      </c>
      <c r="V43" s="16">
        <v>2.95</v>
      </c>
      <c r="W43" s="13">
        <v>0</v>
      </c>
      <c r="X43" s="16">
        <v>61</v>
      </c>
      <c r="Y43" s="16">
        <v>1</v>
      </c>
      <c r="Z43" s="16">
        <v>19</v>
      </c>
      <c r="AA43" s="16">
        <v>3</v>
      </c>
      <c r="AB43" s="13">
        <v>0</v>
      </c>
      <c r="AC43" s="16">
        <v>0</v>
      </c>
    </row>
    <row r="44" spans="1:29" s="18" customFormat="1" ht="30" customHeight="1">
      <c r="A44" s="12" t="s">
        <v>79</v>
      </c>
      <c r="B44" s="13" t="s">
        <v>34</v>
      </c>
      <c r="C44" s="13" t="s">
        <v>34</v>
      </c>
      <c r="D44" s="13" t="s">
        <v>35</v>
      </c>
      <c r="E44" s="14">
        <v>849.6</v>
      </c>
      <c r="F44" s="14">
        <v>0</v>
      </c>
      <c r="G44" s="14">
        <v>350.4</v>
      </c>
      <c r="H44" s="14">
        <v>0</v>
      </c>
      <c r="I44" s="15">
        <v>2.5</v>
      </c>
      <c r="J44" s="16">
        <v>494.28</v>
      </c>
      <c r="K44" s="16">
        <v>474.28</v>
      </c>
      <c r="L44" s="16">
        <v>2710</v>
      </c>
      <c r="M44" s="16">
        <v>2603.86</v>
      </c>
      <c r="N44" s="16">
        <v>106.13999999999987</v>
      </c>
      <c r="O44" s="16">
        <v>90</v>
      </c>
      <c r="P44" s="16">
        <v>0</v>
      </c>
      <c r="Q44" s="16">
        <v>0</v>
      </c>
      <c r="R44" s="13">
        <v>0</v>
      </c>
      <c r="S44" s="17">
        <v>47</v>
      </c>
      <c r="T44" s="16">
        <v>196.22</v>
      </c>
      <c r="U44" s="16">
        <v>-23.17</v>
      </c>
      <c r="V44" s="16">
        <v>27.53</v>
      </c>
      <c r="W44" s="13">
        <v>0</v>
      </c>
      <c r="X44" s="16">
        <v>0</v>
      </c>
      <c r="Y44" s="16">
        <v>17</v>
      </c>
      <c r="Z44" s="16">
        <v>66</v>
      </c>
      <c r="AA44" s="16">
        <v>2</v>
      </c>
      <c r="AB44" s="13">
        <v>1</v>
      </c>
      <c r="AC44" s="16">
        <v>0</v>
      </c>
    </row>
    <row r="45" spans="1:29" s="18" customFormat="1" ht="30" customHeight="1">
      <c r="A45" s="12" t="s">
        <v>80</v>
      </c>
      <c r="B45" s="13" t="s">
        <v>34</v>
      </c>
      <c r="C45" s="13" t="s">
        <v>35</v>
      </c>
      <c r="D45" s="13" t="s">
        <v>35</v>
      </c>
      <c r="E45" s="14" t="s">
        <v>36</v>
      </c>
      <c r="F45" s="14" t="s">
        <v>36</v>
      </c>
      <c r="G45" s="14" t="s">
        <v>36</v>
      </c>
      <c r="H45" s="14" t="s">
        <v>36</v>
      </c>
      <c r="I45" s="15">
        <v>1</v>
      </c>
      <c r="J45" s="16">
        <v>276.49</v>
      </c>
      <c r="K45" s="16">
        <v>239.49</v>
      </c>
      <c r="L45" s="16">
        <v>1088.2</v>
      </c>
      <c r="M45" s="16">
        <v>0</v>
      </c>
      <c r="N45" s="16">
        <v>1088.2</v>
      </c>
      <c r="O45" s="16">
        <v>0</v>
      </c>
      <c r="P45" s="16">
        <v>0</v>
      </c>
      <c r="Q45" s="16">
        <v>0</v>
      </c>
      <c r="R45" s="13">
        <v>0</v>
      </c>
      <c r="S45" s="17">
        <v>61</v>
      </c>
      <c r="T45" s="16" t="s">
        <v>36</v>
      </c>
      <c r="U45" s="16">
        <v>2.8299999999999983</v>
      </c>
      <c r="V45" s="16" t="s">
        <v>36</v>
      </c>
      <c r="W45" s="13">
        <v>0</v>
      </c>
      <c r="X45" s="16">
        <v>111</v>
      </c>
      <c r="Y45" s="16">
        <v>4</v>
      </c>
      <c r="Z45" s="16">
        <v>8</v>
      </c>
      <c r="AA45" s="16">
        <v>4</v>
      </c>
      <c r="AB45" s="13">
        <v>0</v>
      </c>
      <c r="AC45" s="16">
        <v>0</v>
      </c>
    </row>
    <row r="46" spans="1:29" s="18" customFormat="1" ht="30" customHeight="1">
      <c r="A46" s="12" t="s">
        <v>81</v>
      </c>
      <c r="B46" s="13" t="s">
        <v>34</v>
      </c>
      <c r="C46" s="13" t="s">
        <v>35</v>
      </c>
      <c r="D46" s="13" t="s">
        <v>35</v>
      </c>
      <c r="E46" s="14">
        <v>5958.98</v>
      </c>
      <c r="F46" s="14">
        <v>0</v>
      </c>
      <c r="G46" s="14">
        <v>3158.16</v>
      </c>
      <c r="H46" s="14">
        <v>124.22</v>
      </c>
      <c r="I46" s="15">
        <v>2</v>
      </c>
      <c r="J46" s="16">
        <v>951.08</v>
      </c>
      <c r="K46" s="16">
        <v>800.39</v>
      </c>
      <c r="L46" s="16">
        <v>3211</v>
      </c>
      <c r="M46" s="16">
        <v>2595.79</v>
      </c>
      <c r="N46" s="16">
        <v>615.21</v>
      </c>
      <c r="O46" s="16">
        <v>200</v>
      </c>
      <c r="P46" s="16">
        <v>0</v>
      </c>
      <c r="Q46" s="16">
        <v>0</v>
      </c>
      <c r="R46" s="13">
        <v>0</v>
      </c>
      <c r="S46" s="16">
        <v>228.1</v>
      </c>
      <c r="T46" s="16" t="s">
        <v>36</v>
      </c>
      <c r="U46" s="16">
        <v>138.69000000000003</v>
      </c>
      <c r="V46" s="16">
        <v>138.19</v>
      </c>
      <c r="W46" s="13">
        <v>0</v>
      </c>
      <c r="X46" s="16">
        <v>214</v>
      </c>
      <c r="Y46" s="16">
        <v>6</v>
      </c>
      <c r="Z46" s="16">
        <v>18</v>
      </c>
      <c r="AA46" s="16">
        <v>10</v>
      </c>
      <c r="AB46" s="13">
        <v>1</v>
      </c>
      <c r="AC46" s="16">
        <v>0</v>
      </c>
    </row>
    <row r="47" spans="1:29" s="18" customFormat="1" ht="30" customHeight="1">
      <c r="A47" s="12" t="s">
        <v>82</v>
      </c>
      <c r="B47" s="13" t="s">
        <v>34</v>
      </c>
      <c r="C47" s="13" t="s">
        <v>34</v>
      </c>
      <c r="D47" s="13" t="s">
        <v>35</v>
      </c>
      <c r="E47" s="14" t="s">
        <v>36</v>
      </c>
      <c r="F47" s="14" t="s">
        <v>36</v>
      </c>
      <c r="G47" s="14" t="s">
        <v>36</v>
      </c>
      <c r="H47" s="14" t="s">
        <v>36</v>
      </c>
      <c r="I47" s="15">
        <v>3</v>
      </c>
      <c r="J47" s="16">
        <v>1314</v>
      </c>
      <c r="K47" s="16">
        <v>1279</v>
      </c>
      <c r="L47" s="16">
        <v>5710</v>
      </c>
      <c r="M47" s="16">
        <v>4374</v>
      </c>
      <c r="N47" s="16">
        <v>1336</v>
      </c>
      <c r="O47" s="16">
        <v>0</v>
      </c>
      <c r="P47" s="16">
        <v>0</v>
      </c>
      <c r="Q47" s="16">
        <v>0</v>
      </c>
      <c r="R47" s="13">
        <v>0</v>
      </c>
      <c r="S47" s="17">
        <v>603</v>
      </c>
      <c r="T47" s="16" t="s">
        <v>36</v>
      </c>
      <c r="U47" s="16">
        <v>-153</v>
      </c>
      <c r="V47" s="16" t="s">
        <v>36</v>
      </c>
      <c r="W47" s="13">
        <v>0</v>
      </c>
      <c r="X47" s="16">
        <v>549</v>
      </c>
      <c r="Y47" s="16">
        <v>3</v>
      </c>
      <c r="Z47" s="16">
        <v>18</v>
      </c>
      <c r="AA47" s="16">
        <v>13</v>
      </c>
      <c r="AB47" s="13">
        <v>1</v>
      </c>
      <c r="AC47" s="16">
        <v>0</v>
      </c>
    </row>
    <row r="48" spans="1:29" s="18" customFormat="1" ht="30" customHeight="1">
      <c r="A48" s="12" t="s">
        <v>83</v>
      </c>
      <c r="B48" s="13" t="s">
        <v>34</v>
      </c>
      <c r="C48" s="13" t="s">
        <v>34</v>
      </c>
      <c r="D48" s="13" t="s">
        <v>35</v>
      </c>
      <c r="E48" s="14">
        <v>8945</v>
      </c>
      <c r="F48" s="14">
        <v>0</v>
      </c>
      <c r="G48" s="14">
        <v>0</v>
      </c>
      <c r="H48" s="14">
        <v>0</v>
      </c>
      <c r="I48" s="15">
        <v>2</v>
      </c>
      <c r="J48" s="16">
        <v>1223.76</v>
      </c>
      <c r="K48" s="16">
        <v>1203.76</v>
      </c>
      <c r="L48" s="16">
        <v>7484</v>
      </c>
      <c r="M48" s="16">
        <v>5183.35</v>
      </c>
      <c r="N48" s="16">
        <v>2300.6499999999996</v>
      </c>
      <c r="O48" s="16">
        <v>100</v>
      </c>
      <c r="P48" s="16">
        <v>0</v>
      </c>
      <c r="Q48" s="16">
        <v>0</v>
      </c>
      <c r="R48" s="13">
        <v>0</v>
      </c>
      <c r="S48" s="16">
        <v>161.98</v>
      </c>
      <c r="T48" s="16" t="s">
        <v>36</v>
      </c>
      <c r="U48" s="16">
        <v>153.47000000000003</v>
      </c>
      <c r="V48" s="16" t="s">
        <v>36</v>
      </c>
      <c r="W48" s="13">
        <v>10.9</v>
      </c>
      <c r="X48" s="16">
        <v>105</v>
      </c>
      <c r="Y48" s="16">
        <v>5</v>
      </c>
      <c r="Z48" s="16">
        <v>12</v>
      </c>
      <c r="AA48" s="16" t="s">
        <v>36</v>
      </c>
      <c r="AB48" s="13">
        <v>0</v>
      </c>
      <c r="AC48" s="16">
        <v>0</v>
      </c>
    </row>
    <row r="49" spans="1:29" s="18" customFormat="1" ht="30" customHeight="1">
      <c r="A49" s="12" t="s">
        <v>84</v>
      </c>
      <c r="B49" s="13" t="s">
        <v>34</v>
      </c>
      <c r="C49" s="13" t="s">
        <v>34</v>
      </c>
      <c r="D49" s="13" t="s">
        <v>34</v>
      </c>
      <c r="E49" s="14" t="s">
        <v>36</v>
      </c>
      <c r="F49" s="14" t="s">
        <v>36</v>
      </c>
      <c r="G49" s="14" t="s">
        <v>36</v>
      </c>
      <c r="H49" s="14" t="s">
        <v>36</v>
      </c>
      <c r="I49" s="15">
        <v>2.8</v>
      </c>
      <c r="J49" s="16">
        <v>928</v>
      </c>
      <c r="K49" s="16">
        <v>872</v>
      </c>
      <c r="L49" s="16">
        <v>3707</v>
      </c>
      <c r="M49" s="16">
        <v>2937</v>
      </c>
      <c r="N49" s="16">
        <v>770</v>
      </c>
      <c r="O49" s="16">
        <v>0</v>
      </c>
      <c r="P49" s="16">
        <v>0</v>
      </c>
      <c r="Q49" s="16">
        <v>0</v>
      </c>
      <c r="R49" s="13">
        <v>0</v>
      </c>
      <c r="S49" s="13">
        <v>100</v>
      </c>
      <c r="T49" s="16" t="s">
        <v>36</v>
      </c>
      <c r="U49" s="16">
        <v>314.91</v>
      </c>
      <c r="V49" s="16">
        <v>371.4</v>
      </c>
      <c r="W49" s="13">
        <v>0</v>
      </c>
      <c r="X49" s="16">
        <v>523</v>
      </c>
      <c r="Y49" s="16">
        <v>5</v>
      </c>
      <c r="Z49" s="16">
        <v>5</v>
      </c>
      <c r="AA49" s="16">
        <v>0</v>
      </c>
      <c r="AB49" s="13">
        <v>0</v>
      </c>
      <c r="AC49" s="16">
        <v>0</v>
      </c>
    </row>
    <row r="50" spans="1:29" s="18" customFormat="1" ht="30" customHeight="1">
      <c r="A50" s="12" t="s">
        <v>85</v>
      </c>
      <c r="B50" s="13" t="s">
        <v>34</v>
      </c>
      <c r="C50" s="13" t="s">
        <v>34</v>
      </c>
      <c r="D50" s="13" t="s">
        <v>35</v>
      </c>
      <c r="E50" s="14">
        <v>0</v>
      </c>
      <c r="F50" s="14">
        <v>0</v>
      </c>
      <c r="G50" s="14">
        <v>2161</v>
      </c>
      <c r="H50" s="14">
        <v>0</v>
      </c>
      <c r="I50" s="15">
        <v>1</v>
      </c>
      <c r="J50" s="16">
        <v>190</v>
      </c>
      <c r="K50" s="16">
        <v>174</v>
      </c>
      <c r="L50" s="16">
        <v>843</v>
      </c>
      <c r="M50" s="16">
        <v>789</v>
      </c>
      <c r="N50" s="16">
        <v>54</v>
      </c>
      <c r="O50" s="16">
        <v>0</v>
      </c>
      <c r="P50" s="16">
        <v>0</v>
      </c>
      <c r="Q50" s="16">
        <v>0</v>
      </c>
      <c r="R50" s="13">
        <v>0</v>
      </c>
      <c r="S50" s="16">
        <v>202.93</v>
      </c>
      <c r="T50" s="16">
        <v>789</v>
      </c>
      <c r="U50" s="16">
        <v>-67.17000000000002</v>
      </c>
      <c r="V50" s="16">
        <v>18.77</v>
      </c>
      <c r="W50" s="13">
        <v>0</v>
      </c>
      <c r="X50" s="16">
        <v>38</v>
      </c>
      <c r="Y50" s="16">
        <v>6</v>
      </c>
      <c r="Z50" s="16">
        <v>38</v>
      </c>
      <c r="AA50" s="16">
        <v>2</v>
      </c>
      <c r="AB50" s="13">
        <v>1</v>
      </c>
      <c r="AC50" s="16">
        <v>40</v>
      </c>
    </row>
    <row r="51" spans="1:29" s="18" customFormat="1" ht="30" customHeight="1">
      <c r="A51" s="12" t="s">
        <v>86</v>
      </c>
      <c r="B51" s="13" t="s">
        <v>34</v>
      </c>
      <c r="C51" s="13" t="s">
        <v>35</v>
      </c>
      <c r="D51" s="13" t="s">
        <v>35</v>
      </c>
      <c r="E51" s="14">
        <v>6284.65</v>
      </c>
      <c r="F51" s="14">
        <v>29218.56</v>
      </c>
      <c r="G51" s="14">
        <v>0</v>
      </c>
      <c r="H51" s="14">
        <v>0</v>
      </c>
      <c r="I51" s="15">
        <v>2</v>
      </c>
      <c r="J51" s="16">
        <v>729.95</v>
      </c>
      <c r="K51" s="16">
        <v>707.17</v>
      </c>
      <c r="L51" s="16">
        <v>2484.6</v>
      </c>
      <c r="M51" s="16">
        <v>2166.45</v>
      </c>
      <c r="N51" s="16">
        <v>318.1500000000001</v>
      </c>
      <c r="O51" s="16">
        <v>0</v>
      </c>
      <c r="P51" s="16">
        <v>0</v>
      </c>
      <c r="Q51" s="16">
        <v>0</v>
      </c>
      <c r="R51" s="13">
        <v>0</v>
      </c>
      <c r="S51" s="17">
        <v>250</v>
      </c>
      <c r="T51" s="16" t="s">
        <v>36</v>
      </c>
      <c r="U51" s="16">
        <v>-53.43000000000001</v>
      </c>
      <c r="V51" s="16">
        <v>197.00000000000006</v>
      </c>
      <c r="W51" s="13">
        <v>0</v>
      </c>
      <c r="X51" s="16">
        <v>140</v>
      </c>
      <c r="Y51" s="16">
        <v>3</v>
      </c>
      <c r="Z51" s="16">
        <v>29</v>
      </c>
      <c r="AA51" s="16">
        <v>57</v>
      </c>
      <c r="AB51" s="13">
        <v>0</v>
      </c>
      <c r="AC51" s="16">
        <v>0</v>
      </c>
    </row>
    <row r="52" spans="1:29" s="24" customFormat="1" ht="18" customHeight="1">
      <c r="A52" s="19"/>
      <c r="B52" s="20"/>
      <c r="C52" s="20"/>
      <c r="D52" s="20"/>
      <c r="E52" s="21"/>
      <c r="F52" s="21"/>
      <c r="G52" s="21"/>
      <c r="H52" s="21"/>
      <c r="I52" s="22"/>
      <c r="J52" s="23"/>
      <c r="K52" s="23"/>
      <c r="L52" s="23"/>
      <c r="M52" s="23"/>
      <c r="N52" s="23"/>
      <c r="O52" s="23"/>
      <c r="P52" s="23"/>
      <c r="Q52" s="23"/>
      <c r="R52" s="20"/>
      <c r="S52" s="23"/>
      <c r="T52" s="23"/>
      <c r="U52" s="23"/>
      <c r="V52" s="23"/>
      <c r="W52" s="20"/>
      <c r="X52" s="23"/>
      <c r="Y52" s="23"/>
      <c r="Z52" s="23"/>
      <c r="AA52" s="23"/>
      <c r="AB52" s="20"/>
      <c r="AC52" s="23"/>
    </row>
    <row r="53" spans="1:29" s="29" customFormat="1" ht="18" customHeight="1">
      <c r="A53" s="25" t="s">
        <v>87</v>
      </c>
      <c r="B53" s="26"/>
      <c r="C53" s="26"/>
      <c r="D53" s="26"/>
      <c r="E53" s="27">
        <f>SUM(E3:E51)</f>
        <v>3314257.4400000004</v>
      </c>
      <c r="F53" s="27">
        <f>SUM(F3:F51)</f>
        <v>486531.74</v>
      </c>
      <c r="G53" s="27">
        <f>SUM(G3:G51)</f>
        <v>1050946.65182</v>
      </c>
      <c r="H53" s="27">
        <f>SUM(H3:H51)</f>
        <v>88779.97</v>
      </c>
      <c r="I53" s="28">
        <f>SUM(I3:I51)</f>
        <v>185.82000000000002</v>
      </c>
      <c r="J53" s="28">
        <f>SUM(J3:J51)</f>
        <v>54072.32</v>
      </c>
      <c r="K53" s="28">
        <f>SUM(K3:K51)</f>
        <v>47603.24999999999</v>
      </c>
      <c r="L53" s="28">
        <f>SUM(L3:L51)</f>
        <v>299655.72</v>
      </c>
      <c r="M53" s="28">
        <f>SUM(M3:M51)</f>
        <v>245291.29000000007</v>
      </c>
      <c r="N53" s="28">
        <f>SUM(N3:N51)</f>
        <v>54372.42999999999</v>
      </c>
      <c r="O53" s="28">
        <f>SUM(O3:O51)</f>
        <v>8155.32</v>
      </c>
      <c r="P53" s="28">
        <f>SUM(P3:P51)</f>
        <v>237891.23</v>
      </c>
      <c r="Q53" s="28">
        <f>SUM(Q3:Q51)</f>
        <v>251440.81</v>
      </c>
      <c r="R53" s="28">
        <f>SUM(R3:R51)</f>
        <v>16</v>
      </c>
      <c r="S53" s="28">
        <f>SUM(S3:S51)</f>
        <v>9368.8</v>
      </c>
      <c r="T53" s="28">
        <f>SUM(T3:T51)</f>
        <v>41494.770000000004</v>
      </c>
      <c r="U53" s="28">
        <f>SUM(U3:U51)</f>
        <v>7206.089999999997</v>
      </c>
      <c r="V53" s="28">
        <f>SUM(V3:V51)</f>
        <v>35582.93</v>
      </c>
      <c r="W53" s="28">
        <f>SUM(W3:W51)</f>
        <v>384.45</v>
      </c>
      <c r="X53" s="28">
        <f>SUM(X3:X51)</f>
        <v>276585</v>
      </c>
      <c r="Y53" s="28">
        <f>SUM(Y3:Y51)</f>
        <v>2551</v>
      </c>
      <c r="Z53" s="28">
        <f>SUM(Z3:Z51)</f>
        <v>427786</v>
      </c>
      <c r="AA53" s="28">
        <f>SUM(AA3:AA51)</f>
        <v>3108</v>
      </c>
      <c r="AB53" s="28">
        <f>SUM(AB3:AB51)</f>
        <v>8</v>
      </c>
      <c r="AC53" s="28">
        <f>SUM(AC3:AC51)</f>
        <v>9127</v>
      </c>
    </row>
    <row r="54" spans="1:29" s="29" customFormat="1" ht="18" customHeight="1">
      <c r="A54" s="25" t="s">
        <v>88</v>
      </c>
      <c r="B54" s="26"/>
      <c r="C54" s="26"/>
      <c r="D54" s="26"/>
      <c r="E54" s="27">
        <f>AVERAGE(E3:E51)</f>
        <v>110475.24799999999</v>
      </c>
      <c r="F54" s="27">
        <f>AVERAGE(F3:F51)</f>
        <v>16217.724666666667</v>
      </c>
      <c r="G54" s="27">
        <f>AVERAGE(G3:G51)</f>
        <v>35031.555060666666</v>
      </c>
      <c r="H54" s="27">
        <f>AVERAGE(H3:H51)</f>
        <v>2959.3323333333333</v>
      </c>
      <c r="I54" s="28">
        <f>AVERAGE(I3:I51)</f>
        <v>3.792244897959184</v>
      </c>
      <c r="J54" s="28">
        <f>AVERAGE(J3:J51)</f>
        <v>1126.5066666666667</v>
      </c>
      <c r="K54" s="28">
        <f>AVERAGE(K3:K51)</f>
        <v>991.7343749999999</v>
      </c>
      <c r="L54" s="28">
        <f>AVERAGE(L3:L51)</f>
        <v>6115.422857142857</v>
      </c>
      <c r="M54" s="28">
        <f>AVERAGE(M3:M51)</f>
        <v>5005.944693877553</v>
      </c>
      <c r="N54" s="28">
        <f>AVERAGE(N3:N51)</f>
        <v>1109.6414285714284</v>
      </c>
      <c r="O54" s="28">
        <f>AVERAGE(O3:O51)</f>
        <v>166.43510204081633</v>
      </c>
      <c r="P54" s="28">
        <f>AVERAGE(P3:P51)</f>
        <v>4854.92306122449</v>
      </c>
      <c r="Q54" s="28">
        <f>AVERAGE(Q3:Q51)</f>
        <v>5238.350208333333</v>
      </c>
      <c r="R54" s="28">
        <f>AVERAGE(R3:R51)</f>
        <v>0.32653061224489793</v>
      </c>
      <c r="S54" s="28">
        <f>AVERAGE(S3:S51)</f>
        <v>208.19555555555553</v>
      </c>
      <c r="T54" s="28">
        <f>AVERAGE(T3:T51)</f>
        <v>2183.935263157895</v>
      </c>
      <c r="U54" s="28">
        <f>AVERAGE(U3:U51)</f>
        <v>156.65413043478256</v>
      </c>
      <c r="V54" s="28">
        <f>AVERAGE(V3:V51)</f>
        <v>1111.9665625</v>
      </c>
      <c r="W54" s="28">
        <f>AVERAGE(W3:W51)</f>
        <v>8.179787234042553</v>
      </c>
      <c r="X54" s="28">
        <f>AVERAGE(X3:X51)</f>
        <v>6745.975609756098</v>
      </c>
      <c r="Y54" s="28">
        <f>AVERAGE(Y3:Y51)</f>
        <v>68.94594594594595</v>
      </c>
      <c r="Z54" s="28">
        <f>AVERAGE(Z3:Z51)</f>
        <v>11257.526315789473</v>
      </c>
      <c r="AA54" s="28">
        <f>AVERAGE(AA3:AA51)</f>
        <v>69.06666666666666</v>
      </c>
      <c r="AB54" s="28">
        <f>AVERAGE(AB3:AB51)</f>
        <v>0.16326530612244897</v>
      </c>
      <c r="AC54" s="28">
        <f>AVERAGE(AC3:AC51)</f>
        <v>190.14583333333334</v>
      </c>
    </row>
    <row r="55" spans="1:29" s="29" customFormat="1" ht="18" customHeight="1">
      <c r="A55" s="25" t="s">
        <v>89</v>
      </c>
      <c r="B55" s="26"/>
      <c r="C55" s="26"/>
      <c r="D55" s="26"/>
      <c r="E55" s="27">
        <f>MEDIAN(E3:E51)</f>
        <v>10730.5</v>
      </c>
      <c r="F55" s="27">
        <f>MEDIAN(F3:F51)</f>
        <v>0</v>
      </c>
      <c r="G55" s="27">
        <f>MEDIAN(G3:G51)</f>
        <v>568.71</v>
      </c>
      <c r="H55" s="27">
        <f>MEDIAN(H3:H51)</f>
        <v>0</v>
      </c>
      <c r="I55" s="28">
        <f>MEDIAN(I3:I51)</f>
        <v>2</v>
      </c>
      <c r="J55" s="28">
        <f>MEDIAN(J3:J51)</f>
        <v>531.5</v>
      </c>
      <c r="K55" s="28">
        <f>MEDIAN(K3:K51)</f>
        <v>389</v>
      </c>
      <c r="L55" s="28">
        <f>MEDIAN(L3:L51)</f>
        <v>2710</v>
      </c>
      <c r="M55" s="28">
        <f>MEDIAN(M3:M51)</f>
        <v>2171.1</v>
      </c>
      <c r="N55" s="28">
        <f>MEDIAN(N3:N51)</f>
        <v>318.1500000000001</v>
      </c>
      <c r="O55" s="28">
        <f>MEDIAN(O3:O51)</f>
        <v>0</v>
      </c>
      <c r="P55" s="28">
        <f>MEDIAN(P3:P51)</f>
        <v>0</v>
      </c>
      <c r="Q55" s="28">
        <f>MEDIAN(Q3:Q51)</f>
        <v>0</v>
      </c>
      <c r="R55" s="28">
        <f>MEDIAN(R3:R51)</f>
        <v>0</v>
      </c>
      <c r="S55" s="28">
        <f>MEDIAN(S3:S51)</f>
        <v>43</v>
      </c>
      <c r="T55" s="28">
        <f>MEDIAN(T3:T51)</f>
        <v>300</v>
      </c>
      <c r="U55" s="28">
        <f>MEDIAN(U3:U51)</f>
        <v>60.75</v>
      </c>
      <c r="V55" s="28">
        <f>MEDIAN(V3:V51)</f>
        <v>101.55</v>
      </c>
      <c r="W55" s="28">
        <f>MEDIAN(W3:W51)</f>
        <v>0</v>
      </c>
      <c r="X55" s="28">
        <f>MEDIAN(X3:X51)</f>
        <v>146</v>
      </c>
      <c r="Y55" s="28">
        <f>MEDIAN(Y3:Y51)</f>
        <v>6</v>
      </c>
      <c r="Z55" s="28">
        <f>MEDIAN(Z3:Z51)</f>
        <v>36.5</v>
      </c>
      <c r="AA55" s="28">
        <f>MEDIAN(AA3:AA51)</f>
        <v>2</v>
      </c>
      <c r="AB55" s="28">
        <f>MEDIAN(AB3:AB51)</f>
        <v>0</v>
      </c>
      <c r="AC55" s="28">
        <f>MEDIAN(AC3:AC51)</f>
        <v>0</v>
      </c>
    </row>
    <row r="56" spans="1:29" s="29" customFormat="1" ht="18" customHeight="1">
      <c r="A56" s="25" t="s">
        <v>90</v>
      </c>
      <c r="B56" s="26"/>
      <c r="C56" s="26"/>
      <c r="D56" s="26"/>
      <c r="E56" s="27">
        <f>MIN(E6:E53)</f>
        <v>0</v>
      </c>
      <c r="F56" s="27">
        <f>MIN(F6:F53)</f>
        <v>0</v>
      </c>
      <c r="G56" s="27">
        <f>MIN(G6:G53)</f>
        <v>0</v>
      </c>
      <c r="H56" s="27">
        <f>MIN(H6:H53)</f>
        <v>0</v>
      </c>
      <c r="I56" s="28">
        <f>MIN(I6:I53)</f>
        <v>0</v>
      </c>
      <c r="J56" s="28">
        <f>MIN(J6:J53)</f>
        <v>0</v>
      </c>
      <c r="K56" s="28">
        <f>MIN(K6:K53)</f>
        <v>0</v>
      </c>
      <c r="L56" s="28">
        <f>MIN(L6:L53)</f>
        <v>0</v>
      </c>
      <c r="M56" s="28">
        <f>MIN(M6:M53)</f>
        <v>0</v>
      </c>
      <c r="N56" s="28">
        <f>MIN(N6:N53)</f>
        <v>-200</v>
      </c>
      <c r="O56" s="28">
        <f>MIN(O6:O53)</f>
        <v>0</v>
      </c>
      <c r="P56" s="28">
        <f>MIN(P6:P53)</f>
        <v>0</v>
      </c>
      <c r="Q56" s="28">
        <f>MIN(Q6:Q53)</f>
        <v>0</v>
      </c>
      <c r="R56" s="28">
        <f>MIN(R6:R53)</f>
        <v>0</v>
      </c>
      <c r="S56" s="28">
        <f>MIN(S6:S53)</f>
        <v>0</v>
      </c>
      <c r="T56" s="28">
        <f>MIN(T6:T53)</f>
        <v>0</v>
      </c>
      <c r="U56" s="28">
        <f>MIN(U6:U53)</f>
        <v>-208.44</v>
      </c>
      <c r="V56" s="28">
        <f>MIN(V6:V53)</f>
        <v>1.3</v>
      </c>
      <c r="W56" s="28">
        <f>MIN(W6:W53)</f>
        <v>0</v>
      </c>
      <c r="X56" s="28">
        <f>MIN(X6:X53)</f>
        <v>0</v>
      </c>
      <c r="Y56" s="28">
        <f>MIN(Y6:Y53)</f>
        <v>0</v>
      </c>
      <c r="Z56" s="28">
        <f>MIN(Z6:Z53)</f>
        <v>0</v>
      </c>
      <c r="AA56" s="28">
        <f>MIN(AA6:AA53)</f>
        <v>0</v>
      </c>
      <c r="AB56" s="28">
        <f>MIN(AB6:AB53)</f>
        <v>0</v>
      </c>
      <c r="AC56" s="28">
        <f>MIN(AC6:AC53)</f>
        <v>0</v>
      </c>
    </row>
    <row r="57" spans="1:29" s="29" customFormat="1" ht="18" customHeight="1">
      <c r="A57" s="25" t="s">
        <v>91</v>
      </c>
      <c r="B57" s="26"/>
      <c r="C57" s="26"/>
      <c r="D57" s="26"/>
      <c r="E57" s="27">
        <f>MAX(E3:E51)</f>
        <v>980000</v>
      </c>
      <c r="F57" s="27">
        <f>MAX(F3:F51)</f>
        <v>300000</v>
      </c>
      <c r="G57" s="27">
        <f>MAX(G3:G51)</f>
        <v>595901.32182</v>
      </c>
      <c r="H57" s="27">
        <f>MAX(H3:H51)</f>
        <v>71000</v>
      </c>
      <c r="I57" s="28">
        <f>MAX(I3:I51)</f>
        <v>18</v>
      </c>
      <c r="J57" s="28">
        <f>MAX(J3:J51)</f>
        <v>7965</v>
      </c>
      <c r="K57" s="28">
        <f>MAX(K3:K51)</f>
        <v>7458</v>
      </c>
      <c r="L57" s="28">
        <f>MAX(L3:L51)</f>
        <v>36372.310000000005</v>
      </c>
      <c r="M57" s="28">
        <f>MAX(M3:M51)</f>
        <v>30000</v>
      </c>
      <c r="N57" s="28">
        <f>MAX(N3:N51)</f>
        <v>14545.8</v>
      </c>
      <c r="O57" s="28">
        <f>MAX(O3:O51)</f>
        <v>3500</v>
      </c>
      <c r="P57" s="28">
        <f>MAX(P3:P51)</f>
        <v>195100.2</v>
      </c>
      <c r="Q57" s="28">
        <f>MAX(Q3:Q51)</f>
        <v>207755.94</v>
      </c>
      <c r="R57" s="28">
        <f>MAX(R3:R51)</f>
        <v>6</v>
      </c>
      <c r="S57" s="28">
        <f>MAX(S3:S51)</f>
        <v>3655.72</v>
      </c>
      <c r="T57" s="28">
        <f>MAX(T3:T51)</f>
        <v>19261</v>
      </c>
      <c r="U57" s="28">
        <f>MAX(U3:U51)</f>
        <v>1957</v>
      </c>
      <c r="V57" s="28">
        <f>MAX(V3:V51)</f>
        <v>24980</v>
      </c>
      <c r="W57" s="28">
        <f>MAX(W3:W51)</f>
        <v>194</v>
      </c>
      <c r="X57" s="28">
        <f>MAX(X3:X51)</f>
        <v>161721</v>
      </c>
      <c r="Y57" s="28">
        <f>MAX(Y3:Y51)</f>
        <v>1246</v>
      </c>
      <c r="Z57" s="28">
        <f>MAX(Z3:Z51)</f>
        <v>418915</v>
      </c>
      <c r="AA57" s="28">
        <f>MAX(AA3:AA51)</f>
        <v>1706</v>
      </c>
      <c r="AB57" s="28">
        <f>MAX(AB3:AB51)</f>
        <v>2</v>
      </c>
      <c r="AC57" s="28">
        <f>MAX(AC3:AC51)</f>
        <v>7000</v>
      </c>
    </row>
  </sheetData>
  <sheetProtection selectLockedCells="1" selectUnlockedCells="1"/>
  <mergeCells count="5">
    <mergeCell ref="A1:A2"/>
    <mergeCell ref="B1:I1"/>
    <mergeCell ref="J1:Q1"/>
    <mergeCell ref="R1:W1"/>
    <mergeCell ref="X1:AC1"/>
  </mergeCells>
  <printOptions horizontalCentered="1" verticalCentered="1"/>
  <pageMargins left="0.31527777777777777" right="0.31527777777777777" top="0.7486111111111111" bottom="0.7486111111111111" header="0.31527777777777777" footer="0.31527777777777777"/>
  <pageSetup horizontalDpi="300" verticalDpi="300" orientation="landscape" paperSize="9"/>
  <headerFooter alignWithMargins="0">
    <oddHeader>&amp;L&amp;"Times New Roman,Italique"&amp;16Enquête annuelle 2016&amp;R&amp;"Times New Roman,Italique"&amp;16Opérateurs publics</oddHeader>
    <oddFooter>&amp;L&amp;"Times New Roman,Italique"Service interministériel des Archives de France, août 2017&amp;R&amp;"Times New Roman,Italique"&amp;P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Ministère de la Culture</dc:creator>
  <cp:keywords/>
  <dc:description/>
  <cp:lastModifiedBy>marine zelverte</cp:lastModifiedBy>
  <cp:lastPrinted>2017-07-31T16:50:03Z</cp:lastPrinted>
  <dcterms:created xsi:type="dcterms:W3CDTF">2017-07-31T09:44:20Z</dcterms:created>
  <dcterms:modified xsi:type="dcterms:W3CDTF">2017-08-03T12:55:28Z</dcterms:modified>
  <cp:category/>
  <cp:version/>
  <cp:contentType/>
  <cp:contentStatus/>
  <cp:revision>3</cp:revision>
</cp:coreProperties>
</file>